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nitoring" sheetId="1" r:id="rId5"/>
    <sheet state="visible" name="Analysis" sheetId="2" r:id="rId6"/>
    <sheet state="visible" name="LDA budget" sheetId="3" r:id="rId7"/>
    <sheet state="visible" name="BA confirmation" sheetId="4" r:id="rId8"/>
  </sheets>
  <definedNames/>
  <calcPr/>
</workbook>
</file>

<file path=xl/sharedStrings.xml><?xml version="1.0" encoding="utf-8"?>
<sst xmlns="http://schemas.openxmlformats.org/spreadsheetml/2006/main" count="148" uniqueCount="145">
  <si>
    <t xml:space="preserve">Attach copy of LDA </t>
  </si>
  <si>
    <t>BA - YC/AT/RC</t>
  </si>
  <si>
    <t>Confirm if items listed have been carried out</t>
  </si>
  <si>
    <t>Comments</t>
  </si>
  <si>
    <t>Working sheet to provide any detailed analysis</t>
  </si>
  <si>
    <t>Confirm opening balances match closing balances from previous financial year</t>
  </si>
  <si>
    <t>Budgets loaded on finance system reconcile with budget monitoring return including virements</t>
  </si>
  <si>
    <t>Actuals to date reflect monitoring period - for example Q2 return includes actuals to Sept (copy of finance system bud vs act &amp; or CFR level I&amp;E report attached with return)</t>
  </si>
  <si>
    <t>Income forecasts are reconciled to funding from LBH(except school generated income)</t>
  </si>
  <si>
    <t>School generated income - provide commentary/analysis on lines over £5k</t>
  </si>
  <si>
    <t>Salary forecasts are reconciled with payroll reports and budget profile, varainces are explained and included in forecasts</t>
  </si>
  <si>
    <t>School:</t>
  </si>
  <si>
    <t>Non-staffing expenditure in line period profile - if not school to provide commentary on variances</t>
  </si>
  <si>
    <t>Capital income reconciled, any non LA capital income supported with evidence along with T&amp;C's for use of grant</t>
  </si>
  <si>
    <t xml:space="preserve">Capital expenditure is aligned with income - no deficit balances </t>
  </si>
  <si>
    <t>Year:</t>
  </si>
  <si>
    <t>If capital is to be funded from revenue - FGB required along with mintues of meeting to confirm approval</t>
  </si>
  <si>
    <t>2026-27</t>
  </si>
  <si>
    <t>DfE Number:</t>
  </si>
  <si>
    <t xml:space="preserve">BA's to confirm at each monthly monitroing period if LDA's are on track. </t>
  </si>
  <si>
    <t>Finance manager's comments</t>
  </si>
  <si>
    <t>Budget Monitoring Reporting</t>
  </si>
  <si>
    <t>Period:</t>
  </si>
  <si>
    <t>Month:</t>
  </si>
  <si>
    <t>September</t>
  </si>
  <si>
    <t>Template for monthly and quarterly reporting to LA</t>
  </si>
  <si>
    <t>BUDGET</t>
  </si>
  <si>
    <t>FORECAST</t>
  </si>
  <si>
    <t>YEAR TO DATE</t>
  </si>
  <si>
    <t>PROJECTED</t>
  </si>
  <si>
    <t>YEAR END</t>
  </si>
  <si>
    <t>CFR</t>
  </si>
  <si>
    <t>2025-26</t>
  </si>
  <si>
    <t>Original</t>
  </si>
  <si>
    <t>Virements</t>
  </si>
  <si>
    <t>Current</t>
  </si>
  <si>
    <t>Commitments</t>
  </si>
  <si>
    <t xml:space="preserve">Actual </t>
  </si>
  <si>
    <t>Budget</t>
  </si>
  <si>
    <t>Variance</t>
  </si>
  <si>
    <t>% of Annual Budget</t>
  </si>
  <si>
    <t>Adjustments (+/-)</t>
  </si>
  <si>
    <t>Year End Balance</t>
  </si>
  <si>
    <t>Variance to Budget</t>
  </si>
  <si>
    <t>Notes</t>
  </si>
  <si>
    <t>Opening Balances</t>
  </si>
  <si>
    <t>OB01-Committed Revenue Balance</t>
  </si>
  <si>
    <t>OB02-Other Revenue Balances</t>
  </si>
  <si>
    <t>OB03-Devolved Formula Capital Balances</t>
  </si>
  <si>
    <t>OB04-Other Standards Fund Capital Balances</t>
  </si>
  <si>
    <t>OB05-Other Capital Balances</t>
  </si>
  <si>
    <t xml:space="preserve">OB06-Community focused extended school balances </t>
  </si>
  <si>
    <t>Total Balances Brought Forward</t>
  </si>
  <si>
    <t>Expenditure</t>
  </si>
  <si>
    <t>E01-Teaching Staff</t>
  </si>
  <si>
    <t>E02-Supply Staff (Payroll)</t>
  </si>
  <si>
    <t>E26-Agency Supply Staff</t>
  </si>
  <si>
    <t>TOTAL TEACHING STAFF</t>
  </si>
  <si>
    <t>E03-Education Support Staff</t>
  </si>
  <si>
    <t>E04-Premises Staff</t>
  </si>
  <si>
    <t>E05-Administrative &amp; Clerical Staff</t>
  </si>
  <si>
    <t>E06-Catering Staff</t>
  </si>
  <si>
    <t>E07-Cost of Other Staff</t>
  </si>
  <si>
    <t>TOTAL NON-TEACHING STAFF</t>
  </si>
  <si>
    <t>E08-Indirect Employee Expenses</t>
  </si>
  <si>
    <t>E09-Staff Development &amp; Training</t>
  </si>
  <si>
    <t>E10-Supply Teacher Insurance</t>
  </si>
  <si>
    <t>E11-Staff Related Insurance</t>
  </si>
  <si>
    <t>TOTAL OTHER STAFF COSTS</t>
  </si>
  <si>
    <t>E12-Building Maintenance &amp; Improvement</t>
  </si>
  <si>
    <t>E13-Grounds Maintenance &amp; Improvement</t>
  </si>
  <si>
    <t>E14-Cleaning &amp; Caretaking</t>
  </si>
  <si>
    <t>E15-Water &amp; Sewerage</t>
  </si>
  <si>
    <t>E16-Energy</t>
  </si>
  <si>
    <t>E17-Rates</t>
  </si>
  <si>
    <t>E18-Other Occupation Costs</t>
  </si>
  <si>
    <t>E23-Other Insurance Premiums</t>
  </si>
  <si>
    <t>TOTAL PREMISES COSTS</t>
  </si>
  <si>
    <t>E19-Learning Resources (not ICT)</t>
  </si>
  <si>
    <t>E20A-Connectivity</t>
  </si>
  <si>
    <t>E20B - Onsite Servers</t>
  </si>
  <si>
    <t>E20C - IT Learning Resources</t>
  </si>
  <si>
    <t>E20D - Administration Software and Systems</t>
  </si>
  <si>
    <t>E20E - Laptops, Desktops and Tablets</t>
  </si>
  <si>
    <t>E20F - Other Hardware</t>
  </si>
  <si>
    <t>E20G - IT Support</t>
  </si>
  <si>
    <t>E21-Exam Fees</t>
  </si>
  <si>
    <t>E27-Bought in Professional Services - Curric</t>
  </si>
  <si>
    <t>TOTAL LEARNING RESOURCES</t>
  </si>
  <si>
    <t>E22-Administrative Supplies</t>
  </si>
  <si>
    <t>E24-Special Facilities</t>
  </si>
  <si>
    <t>E25-Catering Supplies</t>
  </si>
  <si>
    <t>E28a-Bought in Professional Services - Other (except PFI)</t>
  </si>
  <si>
    <t>E28b-Bought in Professional Services - Other (PFI)</t>
  </si>
  <si>
    <t>E29-Loan Interest</t>
  </si>
  <si>
    <t>E30-Direct Revenue Financing</t>
  </si>
  <si>
    <t xml:space="preserve">E31-Community focused extended school staff </t>
  </si>
  <si>
    <t>E32-Community focused extended school costs</t>
  </si>
  <si>
    <t>TOTAL OTHER SUPPLIES &amp; SERVICES</t>
  </si>
  <si>
    <t>Total Expenditure</t>
  </si>
  <si>
    <t>Income</t>
  </si>
  <si>
    <t>I01-Funds Delegated by LEA</t>
  </si>
  <si>
    <t>I02-Funding for 6 Form Students</t>
  </si>
  <si>
    <t>I03-SEN Funding</t>
  </si>
  <si>
    <t>I04-Funding for Minority Ethnic Pupils</t>
  </si>
  <si>
    <t>I05-Pupil Premium</t>
  </si>
  <si>
    <t>TOTAL CENTRAL INCOME</t>
  </si>
  <si>
    <t>I06-Other Government Grants</t>
  </si>
  <si>
    <t>I07-Other Grants and Payments</t>
  </si>
  <si>
    <t>I08a-Income - Letting Premises</t>
  </si>
  <si>
    <t>I08b-Other Income - Facilities and Services</t>
  </si>
  <si>
    <t>I09-Income - Catering</t>
  </si>
  <si>
    <t>I10-Receipts - Supply Teacher Claims</t>
  </si>
  <si>
    <t>I11-Receipts - Other Insurance Claims</t>
  </si>
  <si>
    <t>I12-Income - Contributions to Visits, etc</t>
  </si>
  <si>
    <t>I13-Donations / Private Funds</t>
  </si>
  <si>
    <t xml:space="preserve">I15-Pupil focused extended school funding and/or grants </t>
  </si>
  <si>
    <t xml:space="preserve">I16-Comm focused extended school funding and/or grants </t>
  </si>
  <si>
    <t>I17-Extended School</t>
  </si>
  <si>
    <t>TOTAL OTHER INCOME</t>
  </si>
  <si>
    <t>Total Income</t>
  </si>
  <si>
    <t>In-Year Revenue Balance</t>
  </si>
  <si>
    <t>Carryforwards</t>
  </si>
  <si>
    <t>B01 &amp; B02 Revenue Balances</t>
  </si>
  <si>
    <t xml:space="preserve">B06-Community focused extended school balances </t>
  </si>
  <si>
    <t>Total Carryforwards</t>
  </si>
  <si>
    <t>Projected Revenue Balance for 2026-27 financial year:</t>
  </si>
  <si>
    <t>Capital Expenditure</t>
  </si>
  <si>
    <t>CE01-Acquisition of land and existing buildings</t>
  </si>
  <si>
    <t>CE02-New construction, conversion, and renovation</t>
  </si>
  <si>
    <t>CE03-Vehicles, plant, equipment and machinery</t>
  </si>
  <si>
    <t>CE04A: Connectivity</t>
  </si>
  <si>
    <t>CE04B: Onsite servers</t>
  </si>
  <si>
    <t>CE04C: Administration software and systems</t>
  </si>
  <si>
    <t>CE04D: Laptops, desktops, and tablets</t>
  </si>
  <si>
    <t>CE04E: Other hardware</t>
  </si>
  <si>
    <t>Total Capital Expenditure</t>
  </si>
  <si>
    <t>Capital Income</t>
  </si>
  <si>
    <t>CI01-Capital Income</t>
  </si>
  <si>
    <t>CI03-Private Income</t>
  </si>
  <si>
    <t>CI04-Direct Revenue Financing</t>
  </si>
  <si>
    <t>Total Capital Income</t>
  </si>
  <si>
    <t>B03-Devolved Formula Capital Balances</t>
  </si>
  <si>
    <t>B04-Other Standards Fund Capital Balances</t>
  </si>
  <si>
    <t>B05-Other Capital Balances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</si>
</sst>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_-* #,##0.00_-;\-* #,##0.00_-;_-* &quot;-&quot;??_-;_-@"/>
    <numFmt numFmtId="165" formatCode="_-* #,##0_-;\-* #,##0_-;_-* &quot;-&quot;??_-;_-@"/>
    <numFmt numFmtId="166" formatCode="#,##0_ ;[Red]\-#,##0\ "/>
    <numFmt numFmtId="167" formatCode="#,##0;[Red]\(#,##0\)"/>
    <numFmt numFmtId="168" formatCode="_(* #,##0.00_);_(* \(#,##0.00\);_(* &quot;-&quot;??_);_(@_)"/>
    <numFmt numFmtId="169" formatCode="_(* #,##0_);_(* \(#,##0\);_(* &quot;-&quot;??_);_(@_)"/>
    <numFmt numFmtId="170" formatCode="0.0%"/>
    <numFmt numFmtId="171" formatCode="&quot;£&quot;#,##0.00;[Red]&quot;£&quot;#,##0.00"/>
  </numFmts>
  <fonts count="24">
    <font>
      <sz val="11.0"/>
      <color theme="1"/>
      <name val="Calibri"/>
      <scheme val="minor"/>
    </font>
    <font>
      <b/>
      <color theme="1"/>
      <name val="Calibri"/>
      <scheme val="minor"/>
    </font>
    <font>
      <b/>
      <i/>
      <color theme="1"/>
      <name val="Calibri"/>
      <scheme val="minor"/>
    </font>
    <font>
      <b/>
      <sz val="11.0"/>
      <color theme="1"/>
      <name val="Calibri"/>
    </font>
    <font>
      <sz val="12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color theme="1"/>
      <name val="Arial"/>
    </font>
    <font>
      <b/>
      <sz val="14.0"/>
      <color rgb="FF222A35"/>
      <name val="Arial"/>
    </font>
    <font>
      <b/>
      <sz val="12.0"/>
      <color rgb="FF222A35"/>
      <name val="Arial"/>
    </font>
    <font>
      <sz val="12.0"/>
      <color rgb="FF333399"/>
      <name val="Arial"/>
    </font>
    <font>
      <b/>
      <sz val="12.0"/>
      <color rgb="FF333399"/>
      <name val="Arial"/>
    </font>
    <font>
      <b/>
      <sz val="12.0"/>
      <color theme="1"/>
      <name val="Arial"/>
    </font>
    <font>
      <sz val="14.0"/>
      <color theme="1"/>
      <name val="Arial"/>
    </font>
    <font>
      <b/>
      <i/>
      <sz val="12.0"/>
      <color rgb="FF993366"/>
      <name val="Arial"/>
    </font>
    <font>
      <b/>
      <sz val="12.0"/>
      <color rgb="FF993366"/>
      <name val="Arial"/>
    </font>
    <font>
      <b/>
      <sz val="12.0"/>
      <color rgb="FFFFFFFF"/>
      <name val="Arial"/>
    </font>
    <font>
      <sz val="12.0"/>
      <color rgb="FF993366"/>
      <name val="Arial"/>
    </font>
    <font/>
    <font>
      <b/>
      <sz val="12.0"/>
      <color rgb="FF2F5496"/>
      <name val="Arial"/>
    </font>
    <font>
      <b/>
      <i/>
      <sz val="12.0"/>
      <color theme="1"/>
      <name val="Arial"/>
    </font>
    <font>
      <i/>
      <sz val="12.0"/>
      <color theme="1"/>
      <name val="Arial"/>
    </font>
    <font>
      <i/>
      <color theme="1"/>
      <name val="Arial"/>
    </font>
    <font>
      <b/>
      <sz val="12.0"/>
      <color rgb="FF0000FF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FFF2CB"/>
        <bgColor rgb="FFFFF2CB"/>
      </patternFill>
    </fill>
    <fill>
      <patternFill patternType="solid">
        <fgColor rgb="FFFDF4D1"/>
        <bgColor rgb="FFFDF4D1"/>
      </patternFill>
    </fill>
    <fill>
      <patternFill patternType="solid">
        <fgColor rgb="FFECECEC"/>
        <bgColor rgb="FFECECEC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B4C6E7"/>
        <bgColor rgb="FFB4C6E7"/>
      </patternFill>
    </fill>
    <fill>
      <patternFill patternType="solid">
        <fgColor rgb="FF999999"/>
        <bgColor rgb="FF999999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E7E6E6"/>
        <bgColor rgb="FFE7E6E6"/>
      </patternFill>
    </fill>
    <fill>
      <patternFill patternType="solid">
        <fgColor rgb="FFB7B7B7"/>
        <bgColor rgb="FFB7B7B7"/>
      </patternFill>
    </fill>
    <fill>
      <patternFill patternType="solid">
        <fgColor rgb="FF3D85C6"/>
        <bgColor rgb="FF3D85C6"/>
      </patternFill>
    </fill>
    <fill>
      <patternFill patternType="solid">
        <fgColor rgb="FF9FC5E8"/>
        <bgColor rgb="FF9FC5E8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C0C0C0"/>
      </left>
      <top style="thin">
        <color rgb="FFC0C0C0"/>
      </top>
      <bottom style="thin">
        <color rgb="FFC0C0C0"/>
      </bottom>
    </border>
    <border>
      <top style="thin">
        <color rgb="FFC0C0C0"/>
      </top>
      <bottom style="thin">
        <color rgb="FFC0C0C0"/>
      </bottom>
    </border>
    <border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rgb="FFC0C0C0"/>
      </left>
      <right/>
      <top style="thin">
        <color rgb="FFC0C0C0"/>
      </top>
      <bottom style="thin">
        <color rgb="FFC0C0C0"/>
      </bottom>
    </border>
    <border>
      <left style="thin">
        <color rgb="FFC0C0C0"/>
      </left>
      <top/>
      <bottom style="thin">
        <color rgb="FFC0C0C0"/>
      </bottom>
    </border>
    <border>
      <top/>
      <bottom style="thin">
        <color rgb="FFC0C0C0"/>
      </bottom>
    </border>
    <border>
      <left style="thin">
        <color rgb="FFC0C0C0"/>
      </left>
      <right style="thin">
        <color rgb="FFC0C0C0"/>
      </right>
      <top style="thin">
        <color rgb="FFC0C0C0"/>
      </top>
      <bottom/>
    </border>
    <border>
      <left style="thin">
        <color rgb="FFC0C0C0"/>
      </left>
      <right/>
      <top style="thin">
        <color rgb="FFC0C0C0"/>
      </top>
      <bottom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</border>
    <border>
      <left style="thin">
        <color rgb="FFC0C0C0"/>
      </left>
      <right/>
      <top/>
      <bottom/>
    </border>
    <border>
      <left style="thin">
        <color rgb="FFC0C0C0"/>
      </left>
      <right style="thin">
        <color rgb="FFC0C0C0"/>
      </right>
      <top style="thin">
        <color rgb="FFC0C0C0"/>
      </top>
    </border>
    <border>
      <left/>
      <right/>
      <bottom/>
    </border>
    <border>
      <left style="thin">
        <color rgb="FFC0C0C0"/>
      </left>
      <top style="thin">
        <color rgb="FFC0C0C0"/>
      </top>
    </border>
    <border>
      <left/>
      <top/>
      <bottom/>
    </border>
  </borders>
  <cellStyleXfs count="1">
    <xf borderId="0" fillId="0" fontId="0" numFmtId="0" applyAlignment="1" applyFont="1"/>
  </cellStyleXfs>
  <cellXfs count="1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horizontal="left"/>
    </xf>
    <xf borderId="1" fillId="0" fontId="1" numFmtId="0" xfId="0" applyAlignment="1" applyBorder="1" applyFont="1">
      <alignment horizontal="center" readingOrder="0" vertical="center"/>
    </xf>
    <xf borderId="0" fillId="0" fontId="4" numFmtId="0" xfId="0" applyFont="1"/>
    <xf borderId="0" fillId="0" fontId="2" numFmtId="0" xfId="0" applyAlignment="1" applyFont="1">
      <alignment readingOrder="0"/>
    </xf>
    <xf borderId="1" fillId="0" fontId="5" numFmtId="0" xfId="0" applyBorder="1" applyFont="1"/>
    <xf borderId="0" fillId="0" fontId="6" numFmtId="164" xfId="0" applyFont="1" applyNumberFormat="1"/>
    <xf borderId="0" fillId="0" fontId="7" numFmtId="0" xfId="0" applyFont="1"/>
    <xf borderId="2" fillId="2" fontId="8" numFmtId="0" xfId="0" applyAlignment="1" applyBorder="1" applyFill="1" applyFont="1">
      <alignment horizontal="left" readingOrder="0" vertical="center"/>
    </xf>
    <xf borderId="2" fillId="2" fontId="9" numFmtId="0" xfId="0" applyAlignment="1" applyBorder="1" applyFill="1" applyFont="1">
      <alignment horizontal="right" vertical="center"/>
    </xf>
    <xf borderId="0" fillId="0" fontId="10" numFmtId="0" xfId="0" applyAlignment="1" applyFont="1">
      <alignment horizontal="left" vertical="center"/>
    </xf>
    <xf borderId="0" fillId="0" fontId="1" numFmtId="0" xfId="0" applyFont="1"/>
    <xf borderId="1" fillId="2" fontId="9" numFmtId="0" xfId="0" applyAlignment="1" applyBorder="1" applyFill="1" applyFont="1">
      <alignment horizontal="center" readingOrder="0" vertical="center"/>
    </xf>
    <xf borderId="1" fillId="0" fontId="1" numFmtId="0" xfId="0" applyBorder="1" applyFont="1"/>
    <xf borderId="0" fillId="0" fontId="4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10" numFmtId="165" xfId="0" applyAlignment="1" applyFont="1" applyNumberFormat="1">
      <alignment vertical="center"/>
    </xf>
    <xf borderId="0" fillId="0" fontId="10" numFmtId="164" xfId="0" applyAlignment="1" applyFont="1" applyNumberFormat="1">
      <alignment horizontal="center" vertical="center"/>
    </xf>
    <xf borderId="0" fillId="0" fontId="10" numFmtId="166" xfId="0" applyAlignment="1" applyFont="1" applyNumberFormat="1">
      <alignment horizontal="center" vertical="center"/>
    </xf>
    <xf borderId="0" fillId="0" fontId="10" numFmtId="166" xfId="0" applyAlignment="1" applyFont="1" applyNumberFormat="1">
      <alignment vertical="center"/>
    </xf>
    <xf borderId="0" fillId="0" fontId="11" numFmtId="166" xfId="0" applyAlignment="1" applyFont="1" applyNumberFormat="1">
      <alignment horizontal="right" vertical="center"/>
    </xf>
    <xf borderId="1" fillId="3" fontId="1" numFmtId="0" xfId="0" applyAlignment="1" applyBorder="1" applyFill="1" applyFont="1">
      <alignment readingOrder="0"/>
    </xf>
    <xf borderId="1" fillId="0" fontId="11" numFmtId="0" xfId="0" applyAlignment="1" applyBorder="1" applyFont="1">
      <alignment horizontal="center" readingOrder="0" vertical="center"/>
    </xf>
    <xf borderId="0" fillId="0" fontId="11" numFmtId="0" xfId="0" applyAlignment="1" applyFont="1">
      <alignment vertical="center"/>
    </xf>
    <xf borderId="0" fillId="0" fontId="12" numFmtId="0" xfId="0" applyAlignment="1" applyFont="1">
      <alignment vertical="center"/>
    </xf>
    <xf borderId="2" fillId="4" fontId="8" numFmtId="0" xfId="0" applyAlignment="1" applyBorder="1" applyFill="1" applyFont="1">
      <alignment horizontal="left" readingOrder="0" vertical="center"/>
    </xf>
    <xf borderId="0" fillId="0" fontId="9" numFmtId="0" xfId="0" applyAlignment="1" applyFont="1">
      <alignment horizontal="right" vertical="center"/>
    </xf>
    <xf borderId="0" fillId="0" fontId="9" numFmtId="0" xfId="0" applyAlignment="1" applyFont="1">
      <alignment horizontal="left" vertical="center"/>
    </xf>
    <xf borderId="1" fillId="0" fontId="9" numFmtId="0" xfId="0" applyAlignment="1" applyBorder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9" numFmtId="0" xfId="0" applyAlignment="1" applyFont="1">
      <alignment horizontal="center" vertical="center"/>
    </xf>
    <xf borderId="1" fillId="5" fontId="12" numFmtId="9" xfId="0" applyAlignment="1" applyBorder="1" applyFill="1" applyFont="1" applyNumberFormat="1">
      <alignment horizontal="center" vertical="center"/>
    </xf>
    <xf borderId="0" fillId="0" fontId="9" numFmtId="0" xfId="0" applyAlignment="1" applyFont="1">
      <alignment vertical="center"/>
    </xf>
    <xf borderId="0" fillId="0" fontId="4" numFmtId="3" xfId="0" applyAlignment="1" applyFont="1" applyNumberFormat="1">
      <alignment vertical="center"/>
    </xf>
    <xf borderId="0" fillId="0" fontId="14" numFmtId="0" xfId="0" applyAlignment="1" applyFont="1">
      <alignment horizontal="left" readingOrder="0" vertical="center"/>
    </xf>
    <xf borderId="0" fillId="0" fontId="15" numFmtId="0" xfId="0" applyAlignment="1" applyFont="1">
      <alignment vertical="center"/>
    </xf>
    <xf borderId="0" fillId="0" fontId="15" numFmtId="0" xfId="0" applyAlignment="1" applyFont="1">
      <alignment horizontal="right" vertical="center"/>
    </xf>
    <xf borderId="0" fillId="0" fontId="4" numFmtId="1" xfId="0" applyAlignment="1" applyFont="1" applyNumberFormat="1">
      <alignment vertical="center"/>
    </xf>
    <xf borderId="0" fillId="0" fontId="16" numFmtId="164" xfId="0" applyAlignment="1" applyFont="1" applyNumberFormat="1">
      <alignment horizontal="left" vertical="center"/>
    </xf>
    <xf borderId="0" fillId="0" fontId="17" numFmtId="0" xfId="0" applyAlignment="1" applyFont="1">
      <alignment vertical="center"/>
    </xf>
    <xf borderId="3" fillId="6" fontId="12" numFmtId="3" xfId="0" applyAlignment="1" applyBorder="1" applyFill="1" applyFont="1" applyNumberFormat="1">
      <alignment horizontal="center" vertical="center"/>
    </xf>
    <xf borderId="4" fillId="0" fontId="18" numFmtId="0" xfId="0" applyBorder="1" applyFont="1"/>
    <xf borderId="5" fillId="0" fontId="18" numFmtId="0" xfId="0" applyBorder="1" applyFont="1"/>
    <xf borderId="6" fillId="7" fontId="12" numFmtId="167" xfId="0" applyAlignment="1" applyBorder="1" applyFill="1" applyFont="1" applyNumberFormat="1">
      <alignment horizontal="center" shrinkToFit="0" vertical="center" wrapText="1"/>
    </xf>
    <xf borderId="7" fillId="7" fontId="12" numFmtId="167" xfId="0" applyAlignment="1" applyBorder="1" applyFill="1" applyFont="1" applyNumberFormat="1">
      <alignment horizontal="center" shrinkToFit="0" vertical="center" wrapText="1"/>
    </xf>
    <xf borderId="8" fillId="0" fontId="18" numFmtId="0" xfId="0" applyBorder="1" applyFont="1"/>
    <xf borderId="9" fillId="8" fontId="12" numFmtId="164" xfId="0" applyAlignment="1" applyBorder="1" applyFill="1" applyFont="1" applyNumberFormat="1">
      <alignment horizontal="center" shrinkToFit="0" vertical="center" wrapText="1"/>
    </xf>
    <xf borderId="10" fillId="7" fontId="12" numFmtId="167" xfId="0" applyAlignment="1" applyBorder="1" applyFill="1" applyFont="1" applyNumberFormat="1">
      <alignment horizontal="center" shrinkToFit="0" vertical="center" wrapText="1"/>
    </xf>
    <xf borderId="9" fillId="7" fontId="12" numFmtId="1" xfId="0" applyAlignment="1" applyBorder="1" applyFill="1" applyFont="1" applyNumberFormat="1">
      <alignment horizontal="center" shrinkToFit="0" vertical="center" wrapText="1"/>
    </xf>
    <xf borderId="2" fillId="9" fontId="12" numFmtId="1" xfId="0" applyAlignment="1" applyBorder="1" applyFill="1" applyFont="1" applyNumberFormat="1">
      <alignment horizontal="center" readingOrder="0" shrinkToFit="0" vertical="center" wrapText="1"/>
    </xf>
    <xf borderId="0" fillId="0" fontId="4" numFmtId="3" xfId="0" applyAlignment="1" applyFont="1" applyNumberFormat="1">
      <alignment horizontal="center" shrinkToFit="0" vertical="center" wrapText="1"/>
    </xf>
    <xf borderId="11" fillId="6" fontId="12" numFmtId="3" xfId="0" applyAlignment="1" applyBorder="1" applyFill="1" applyFont="1" applyNumberFormat="1">
      <alignment horizontal="center" vertical="center"/>
    </xf>
    <xf borderId="11" fillId="10" fontId="12" numFmtId="3" xfId="0" applyAlignment="1" applyBorder="1" applyFill="1" applyFont="1" applyNumberFormat="1">
      <alignment horizontal="center" vertical="center"/>
    </xf>
    <xf borderId="11" fillId="6" fontId="12" numFmtId="3" xfId="0" applyAlignment="1" applyBorder="1" applyFill="1" applyFont="1" applyNumberFormat="1">
      <alignment horizontal="center" shrinkToFit="0" vertical="center" wrapText="1"/>
    </xf>
    <xf borderId="9" fillId="7" fontId="12" numFmtId="167" xfId="0" applyAlignment="1" applyBorder="1" applyFill="1" applyFont="1" applyNumberFormat="1">
      <alignment horizontal="center" shrinkToFit="0" vertical="center" wrapText="1"/>
    </xf>
    <xf borderId="0" fillId="0" fontId="4" numFmtId="3" xfId="0" applyAlignment="1" applyFont="1" applyNumberFormat="1">
      <alignment shrinkToFit="0" vertical="center" wrapText="1"/>
    </xf>
    <xf borderId="0" fillId="0" fontId="4" numFmtId="3" xfId="0" applyAlignment="1" applyFont="1" applyNumberForma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vertical="center"/>
    </xf>
    <xf borderId="12" fillId="7" fontId="12" numFmtId="167" xfId="0" applyAlignment="1" applyBorder="1" applyFill="1" applyFont="1" applyNumberFormat="1">
      <alignment horizontal="center" shrinkToFit="0" vertical="center" wrapText="1"/>
    </xf>
    <xf borderId="13" fillId="7" fontId="12" numFmtId="167" xfId="0" applyAlignment="1" applyBorder="1" applyFill="1" applyFont="1" applyNumberFormat="1">
      <alignment horizontal="center" shrinkToFit="0" vertical="center" wrapText="1"/>
    </xf>
    <xf borderId="9" fillId="7" fontId="4" numFmtId="167" xfId="0" applyAlignment="1" applyBorder="1" applyFill="1" applyFont="1" applyNumberFormat="1">
      <alignment horizontal="right" shrinkToFit="0" vertical="center" wrapText="1"/>
    </xf>
    <xf borderId="9" fillId="7" fontId="12" numFmtId="164" xfId="0" applyAlignment="1" applyBorder="1" applyFill="1" applyFont="1" applyNumberFormat="1">
      <alignment horizontal="center" shrinkToFit="0" vertical="center" wrapText="1"/>
    </xf>
    <xf borderId="3" fillId="0" fontId="4" numFmtId="0" xfId="0" applyAlignment="1" applyBorder="1" applyFont="1">
      <alignment vertical="center"/>
    </xf>
    <xf borderId="0" fillId="5" fontId="4" numFmtId="167" xfId="0" applyAlignment="1" applyFill="1" applyFont="1" applyNumberFormat="1">
      <alignment readingOrder="0" vertical="center"/>
    </xf>
    <xf borderId="0" fillId="0" fontId="4" numFmtId="167" xfId="0" applyAlignment="1" applyFont="1" applyNumberFormat="1">
      <alignment vertical="center"/>
    </xf>
    <xf borderId="11" fillId="5" fontId="4" numFmtId="167" xfId="0" applyAlignment="1" applyBorder="1" applyFill="1" applyFont="1" applyNumberFormat="1">
      <alignment readingOrder="0" vertical="center"/>
    </xf>
    <xf borderId="11" fillId="5" fontId="4" numFmtId="167" xfId="0" applyAlignment="1" applyBorder="1" applyFill="1" applyFont="1" applyNumberFormat="1">
      <alignment vertical="center"/>
    </xf>
    <xf borderId="0" fillId="0" fontId="12" numFmtId="167" xfId="0" applyAlignment="1" applyFont="1" applyNumberFormat="1">
      <alignment vertical="center"/>
    </xf>
    <xf borderId="11" fillId="11" fontId="4" numFmtId="167" xfId="0" applyAlignment="1" applyBorder="1" applyFill="1" applyFont="1" applyNumberFormat="1">
      <alignment vertical="center"/>
    </xf>
    <xf borderId="9" fillId="12" fontId="4" numFmtId="167" xfId="0" applyAlignment="1" applyBorder="1" applyFill="1" applyFont="1" applyNumberFormat="1">
      <alignment horizontal="right" shrinkToFit="0" vertical="center" wrapText="1"/>
    </xf>
    <xf borderId="11" fillId="12" fontId="12" numFmtId="9" xfId="0" applyAlignment="1" applyBorder="1" applyFill="1" applyFont="1" applyNumberFormat="1">
      <alignment vertical="center"/>
    </xf>
    <xf borderId="0" fillId="12" fontId="12" numFmtId="0" xfId="0" applyAlignment="1" applyFill="1" applyFont="1">
      <alignment vertical="center"/>
    </xf>
    <xf borderId="11" fillId="12" fontId="4" numFmtId="3" xfId="0" applyAlignment="1" applyBorder="1" applyFill="1" applyFont="1" applyNumberFormat="1">
      <alignment vertical="center"/>
    </xf>
    <xf borderId="0" fillId="12" fontId="4" numFmtId="3" xfId="0" applyAlignment="1" applyFill="1" applyFont="1" applyNumberFormat="1">
      <alignment vertical="center"/>
    </xf>
    <xf borderId="0" fillId="12" fontId="4" numFmtId="0" xfId="0" applyAlignment="1" applyFill="1" applyFont="1">
      <alignment vertical="center"/>
    </xf>
    <xf borderId="14" fillId="12" fontId="4" numFmtId="167" xfId="0" applyAlignment="1" applyBorder="1" applyFill="1" applyFont="1" applyNumberFormat="1">
      <alignment horizontal="right" shrinkToFit="0" vertical="center" wrapText="1"/>
    </xf>
    <xf borderId="11" fillId="12" fontId="4" numFmtId="167" xfId="0" applyAlignment="1" applyBorder="1" applyFill="1" applyFont="1" applyNumberFormat="1">
      <alignment vertical="center"/>
    </xf>
    <xf borderId="11" fillId="12" fontId="4" numFmtId="9" xfId="0" applyAlignment="1" applyBorder="1" applyFill="1" applyFont="1" applyNumberFormat="1">
      <alignment vertical="center"/>
    </xf>
    <xf borderId="0" fillId="5" fontId="4" numFmtId="167" xfId="0" applyAlignment="1" applyFill="1" applyFont="1" applyNumberFormat="1">
      <alignment vertical="center"/>
    </xf>
    <xf borderId="6" fillId="13" fontId="12" numFmtId="0" xfId="0" applyAlignment="1" applyBorder="1" applyFill="1" applyFont="1">
      <alignment vertical="center"/>
    </xf>
    <xf borderId="15" fillId="13" fontId="12" numFmtId="167" xfId="0" applyAlignment="1" applyBorder="1" applyFill="1" applyFont="1" applyNumberFormat="1">
      <alignment vertical="center"/>
    </xf>
    <xf borderId="11" fillId="13" fontId="12" numFmtId="167" xfId="0" applyAlignment="1" applyBorder="1" applyFill="1" applyFont="1" applyNumberFormat="1">
      <alignment vertical="center"/>
    </xf>
    <xf borderId="11" fillId="12" fontId="12" numFmtId="167" xfId="0" applyAlignment="1" applyBorder="1" applyFill="1" applyFont="1" applyNumberFormat="1">
      <alignment vertical="center"/>
    </xf>
    <xf borderId="9" fillId="12" fontId="12" numFmtId="167" xfId="0" applyAlignment="1" applyBorder="1" applyFill="1" applyFont="1" applyNumberFormat="1">
      <alignment horizontal="right" shrinkToFit="0" vertical="center" wrapText="1"/>
    </xf>
    <xf borderId="0" fillId="0" fontId="4" numFmtId="168" xfId="0" applyAlignment="1" applyFont="1" applyNumberFormat="1">
      <alignment vertical="center"/>
    </xf>
    <xf borderId="9" fillId="14" fontId="12" numFmtId="1" xfId="0" applyAlignment="1" applyBorder="1" applyFill="1" applyFont="1" applyNumberFormat="1">
      <alignment horizontal="center" shrinkToFit="0" vertical="center" wrapText="1"/>
    </xf>
    <xf borderId="2" fillId="14" fontId="12" numFmtId="167" xfId="0" applyAlignment="1" applyBorder="1" applyFill="1" applyFont="1" applyNumberFormat="1">
      <alignment horizontal="center" shrinkToFit="0" vertical="center" wrapText="1"/>
    </xf>
    <xf borderId="0" fillId="14" fontId="4" numFmtId="167" xfId="0" applyAlignment="1" applyFill="1" applyFont="1" applyNumberFormat="1">
      <alignment horizontal="center" shrinkToFit="0" vertical="center" wrapText="1"/>
    </xf>
    <xf borderId="11" fillId="14" fontId="4" numFmtId="167" xfId="0" applyAlignment="1" applyBorder="1" applyFill="1" applyFont="1" applyNumberFormat="1">
      <alignment horizontal="center" vertical="center"/>
    </xf>
    <xf borderId="2" fillId="14" fontId="4" numFmtId="167" xfId="0" applyAlignment="1" applyBorder="1" applyFill="1" applyFont="1" applyNumberFormat="1">
      <alignment horizontal="center" vertical="center"/>
    </xf>
    <xf borderId="0" fillId="14" fontId="12" numFmtId="167" xfId="0" applyAlignment="1" applyFill="1" applyFont="1" applyNumberFormat="1">
      <alignment vertical="center"/>
    </xf>
    <xf borderId="9" fillId="14" fontId="12" numFmtId="167" xfId="0" applyAlignment="1" applyBorder="1" applyFill="1" applyFont="1" applyNumberFormat="1">
      <alignment horizontal="center" shrinkToFit="0" vertical="center" wrapText="1"/>
    </xf>
    <xf borderId="0" fillId="14" fontId="4" numFmtId="167" xfId="0" applyAlignment="1" applyFill="1" applyFont="1" applyNumberFormat="1">
      <alignment shrinkToFit="0" vertical="center" wrapText="1"/>
    </xf>
    <xf borderId="0" fillId="14" fontId="12" numFmtId="0" xfId="0" applyAlignment="1" applyFill="1" applyFont="1">
      <alignment vertical="center"/>
    </xf>
    <xf borderId="0" fillId="14" fontId="4" numFmtId="3" xfId="0" applyAlignment="1" applyFill="1" applyFont="1" applyNumberFormat="1">
      <alignment shrinkToFit="0" vertical="center" wrapText="1"/>
    </xf>
    <xf borderId="9" fillId="14" fontId="12" numFmtId="169" xfId="0" applyAlignment="1" applyBorder="1" applyFill="1" applyFont="1" applyNumberFormat="1">
      <alignment horizontal="center" shrinkToFit="0" vertical="center" wrapText="1"/>
    </xf>
    <xf borderId="0" fillId="14" fontId="4" numFmtId="3" xfId="0" applyAlignment="1" applyFill="1" applyFont="1" applyNumberFormat="1">
      <alignment horizontal="center" vertical="center"/>
    </xf>
    <xf borderId="0" fillId="14" fontId="4" numFmtId="0" xfId="0" applyAlignment="1" applyFill="1" applyFont="1">
      <alignment horizontal="center" shrinkToFit="0" vertical="center" wrapText="1"/>
    </xf>
    <xf borderId="14" fillId="0" fontId="19" numFmtId="167" xfId="0" applyAlignment="1" applyBorder="1" applyFont="1" applyNumberFormat="1">
      <alignment horizontal="left" shrinkToFit="0" vertical="center" wrapText="1"/>
    </xf>
    <xf borderId="0" fillId="0" fontId="19" numFmtId="167" xfId="0" applyAlignment="1" applyFont="1" applyNumberFormat="1">
      <alignment horizontal="left" shrinkToFit="0" vertical="center" wrapText="1"/>
    </xf>
    <xf borderId="11" fillId="0" fontId="4" numFmtId="167" xfId="0" applyAlignment="1" applyBorder="1" applyFont="1" applyNumberFormat="1">
      <alignment vertical="center"/>
    </xf>
    <xf borderId="11" fillId="0" fontId="4" numFmtId="9" xfId="0" applyAlignment="1" applyBorder="1" applyFont="1" applyNumberFormat="1">
      <alignment vertical="center"/>
    </xf>
    <xf borderId="11" fillId="0" fontId="4" numFmtId="3" xfId="0" applyAlignment="1" applyBorder="1" applyFont="1" applyNumberFormat="1">
      <alignment vertical="center"/>
    </xf>
    <xf borderId="11" fillId="0" fontId="4" numFmtId="169" xfId="0" applyAlignment="1" applyBorder="1" applyFont="1" applyNumberFormat="1">
      <alignment vertical="center"/>
    </xf>
    <xf borderId="2" fillId="9" fontId="4" numFmtId="167" xfId="0" applyAlignment="1" applyBorder="1" applyFill="1" applyFont="1" applyNumberFormat="1">
      <alignment readingOrder="0" vertical="center"/>
    </xf>
    <xf borderId="11" fillId="6" fontId="4" numFmtId="167" xfId="0" applyAlignment="1" applyBorder="1" applyFill="1" applyFont="1" applyNumberFormat="1">
      <alignment readingOrder="0" vertical="center"/>
    </xf>
    <xf borderId="11" fillId="10" fontId="4" numFmtId="167" xfId="0" applyAlignment="1" applyBorder="1" applyFill="1" applyFont="1" applyNumberFormat="1">
      <alignment vertical="center"/>
    </xf>
    <xf borderId="9" fillId="4" fontId="4" numFmtId="167" xfId="0" applyAlignment="1" applyBorder="1" applyFill="1" applyFont="1" applyNumberFormat="1">
      <alignment horizontal="right" readingOrder="0" shrinkToFit="0" vertical="center" wrapText="1"/>
    </xf>
    <xf borderId="9" fillId="4" fontId="4" numFmtId="167" xfId="0" applyAlignment="1" applyBorder="1" applyFill="1" applyFont="1" applyNumberFormat="1">
      <alignment horizontal="right" shrinkToFit="0" vertical="center" wrapText="1"/>
    </xf>
    <xf borderId="11" fillId="0" fontId="12" numFmtId="9" xfId="0" applyAlignment="1" applyBorder="1" applyFont="1" applyNumberFormat="1">
      <alignment vertical="center"/>
    </xf>
    <xf borderId="11" fillId="10" fontId="4" numFmtId="3" xfId="0" applyAlignment="1" applyBorder="1" applyFill="1" applyFont="1" applyNumberFormat="1">
      <alignment readingOrder="0" vertical="center"/>
    </xf>
    <xf borderId="11" fillId="2" fontId="4" numFmtId="169" xfId="0" applyAlignment="1" applyBorder="1" applyFill="1" applyFont="1" applyNumberFormat="1">
      <alignment vertical="center"/>
    </xf>
    <xf borderId="14" fillId="0" fontId="4" numFmtId="167" xfId="0" applyAlignment="1" applyBorder="1" applyFont="1" applyNumberFormat="1">
      <alignment horizontal="right" shrinkToFit="0" vertical="center" wrapText="1"/>
    </xf>
    <xf borderId="0" fillId="0" fontId="4" numFmtId="164" xfId="0" applyAlignment="1" applyFont="1" applyNumberFormat="1">
      <alignment horizontal="left" vertical="center"/>
    </xf>
    <xf borderId="11" fillId="6" fontId="4" numFmtId="167" xfId="0" applyAlignment="1" applyBorder="1" applyFill="1" applyFont="1" applyNumberFormat="1">
      <alignment vertical="center"/>
    </xf>
    <xf borderId="0" fillId="0" fontId="4" numFmtId="164" xfId="0" applyAlignment="1" applyFont="1" applyNumberFormat="1">
      <alignment vertical="center"/>
    </xf>
    <xf borderId="9" fillId="4" fontId="12" numFmtId="167" xfId="0" applyAlignment="1" applyBorder="1" applyFill="1" applyFont="1" applyNumberFormat="1">
      <alignment horizontal="right" shrinkToFit="0" vertical="center" wrapText="1"/>
    </xf>
    <xf borderId="6" fillId="15" fontId="12" numFmtId="0" xfId="0" applyAlignment="1" applyBorder="1" applyFill="1" applyFont="1">
      <alignment vertical="center"/>
    </xf>
    <xf borderId="2" fillId="15" fontId="12" numFmtId="167" xfId="0" applyAlignment="1" applyBorder="1" applyFill="1" applyFont="1" applyNumberFormat="1">
      <alignment vertical="center"/>
    </xf>
    <xf borderId="11" fillId="15" fontId="12" numFmtId="167" xfId="0" applyAlignment="1" applyBorder="1" applyFill="1" applyFont="1" applyNumberFormat="1">
      <alignment vertical="center"/>
    </xf>
    <xf borderId="9" fillId="16" fontId="12" numFmtId="167" xfId="0" applyAlignment="1" applyBorder="1" applyFill="1" applyFont="1" applyNumberFormat="1">
      <alignment horizontal="right" shrinkToFit="0" vertical="center" wrapText="1"/>
    </xf>
    <xf borderId="11" fillId="15" fontId="12" numFmtId="9" xfId="0" applyAlignment="1" applyBorder="1" applyFill="1" applyFont="1" applyNumberFormat="1">
      <alignment vertical="center"/>
    </xf>
    <xf borderId="11" fillId="15" fontId="12" numFmtId="3" xfId="0" applyAlignment="1" applyBorder="1" applyFill="1" applyFont="1" applyNumberFormat="1">
      <alignment vertical="center"/>
    </xf>
    <xf borderId="0" fillId="0" fontId="12" numFmtId="3" xfId="0" applyAlignment="1" applyFont="1" applyNumberFormat="1">
      <alignment vertical="center"/>
    </xf>
    <xf borderId="11" fillId="15" fontId="12" numFmtId="169" xfId="0" applyAlignment="1" applyBorder="1" applyFill="1" applyFont="1" applyNumberFormat="1">
      <alignment vertical="center"/>
    </xf>
    <xf borderId="9" fillId="17" fontId="12" numFmtId="167" xfId="0" applyAlignment="1" applyBorder="1" applyFill="1" applyFont="1" applyNumberFormat="1">
      <alignment horizontal="right" shrinkToFit="0" vertical="center" wrapText="1"/>
    </xf>
    <xf borderId="11" fillId="10" fontId="4" numFmtId="167" xfId="0" applyAlignment="1" applyBorder="1" applyFill="1" applyFont="1" applyNumberFormat="1">
      <alignment readingOrder="0" vertical="center"/>
    </xf>
    <xf borderId="0" fillId="0" fontId="4" numFmtId="170" xfId="0" applyAlignment="1" applyFont="1" applyNumberFormat="1">
      <alignment vertical="center"/>
    </xf>
    <xf borderId="9" fillId="15" fontId="12" numFmtId="167" xfId="0" applyAlignment="1" applyBorder="1" applyFill="1" applyFont="1" applyNumberFormat="1">
      <alignment horizontal="right" shrinkToFit="0" vertical="center" wrapText="1"/>
    </xf>
    <xf borderId="0" fillId="0" fontId="12" numFmtId="10" xfId="0" applyAlignment="1" applyFont="1" applyNumberFormat="1">
      <alignment vertical="center"/>
    </xf>
    <xf borderId="11" fillId="5" fontId="12" numFmtId="167" xfId="0" applyAlignment="1" applyBorder="1" applyFill="1" applyFont="1" applyNumberFormat="1">
      <alignment vertical="center"/>
    </xf>
    <xf borderId="11" fillId="13" fontId="12" numFmtId="9" xfId="0" applyAlignment="1" applyBorder="1" applyFill="1" applyFont="1" applyNumberFormat="1">
      <alignment vertical="center"/>
    </xf>
    <xf borderId="11" fillId="13" fontId="12" numFmtId="169" xfId="0" applyAlignment="1" applyBorder="1" applyFill="1" applyFont="1" applyNumberFormat="1">
      <alignment vertical="center"/>
    </xf>
    <xf borderId="9" fillId="13" fontId="12" numFmtId="167" xfId="0" applyAlignment="1" applyBorder="1" applyFill="1" applyFont="1" applyNumberFormat="1">
      <alignment horizontal="right" shrinkToFit="0" vertical="center" wrapText="1"/>
    </xf>
    <xf borderId="16" fillId="0" fontId="19" numFmtId="167" xfId="0" applyAlignment="1" applyBorder="1" applyFont="1" applyNumberFormat="1">
      <alignment horizontal="left" shrinkToFit="0" vertical="center" wrapText="1"/>
    </xf>
    <xf borderId="14" fillId="0" fontId="4" numFmtId="3" xfId="0" applyAlignment="1" applyBorder="1" applyFont="1" applyNumberFormat="1">
      <alignment vertical="center"/>
    </xf>
    <xf borderId="0" fillId="0" fontId="4" numFmtId="165" xfId="0" applyAlignment="1" applyFont="1" applyNumberFormat="1">
      <alignment vertical="center"/>
    </xf>
    <xf borderId="0" fillId="0" fontId="4" numFmtId="168" xfId="0" applyAlignment="1" applyFont="1" applyNumberFormat="1">
      <alignment horizontal="right" vertical="center"/>
    </xf>
    <xf borderId="0" fillId="0" fontId="12" numFmtId="170" xfId="0" applyAlignment="1" applyFont="1" applyNumberFormat="1">
      <alignment vertical="center"/>
    </xf>
    <xf borderId="11" fillId="13" fontId="12" numFmtId="3" xfId="0" applyAlignment="1" applyBorder="1" applyFill="1" applyFont="1" applyNumberFormat="1">
      <alignment vertical="center"/>
    </xf>
    <xf borderId="0" fillId="0" fontId="15" numFmtId="167" xfId="0" applyAlignment="1" applyFont="1" applyNumberFormat="1">
      <alignment vertical="center"/>
    </xf>
    <xf borderId="0" fillId="0" fontId="15" numFmtId="167" xfId="0" applyAlignment="1" applyFont="1" applyNumberFormat="1">
      <alignment horizontal="right" vertical="center"/>
    </xf>
    <xf borderId="0" fillId="0" fontId="16" numFmtId="169" xfId="0" applyAlignment="1" applyFont="1" applyNumberFormat="1">
      <alignment horizontal="left" vertical="center"/>
    </xf>
    <xf borderId="2" fillId="2" fontId="20" numFmtId="0" xfId="0" applyAlignment="1" applyBorder="1" applyFill="1" applyFont="1">
      <alignment vertical="center"/>
    </xf>
    <xf borderId="2" fillId="2" fontId="20" numFmtId="167" xfId="0" applyAlignment="1" applyBorder="1" applyFill="1" applyFont="1" applyNumberFormat="1">
      <alignment vertical="center"/>
    </xf>
    <xf borderId="0" fillId="0" fontId="21" numFmtId="3" xfId="0" applyAlignment="1" applyFont="1" applyNumberFormat="1">
      <alignment vertical="center"/>
    </xf>
    <xf borderId="0" fillId="0" fontId="22" numFmtId="0" xfId="0" applyFont="1"/>
    <xf borderId="2" fillId="7" fontId="12" numFmtId="167" xfId="0" applyAlignment="1" applyBorder="1" applyFill="1" applyFont="1" applyNumberFormat="1">
      <alignment horizontal="center" shrinkToFit="0" vertical="center" wrapText="1"/>
    </xf>
    <xf borderId="0" fillId="0" fontId="4" numFmtId="167" xfId="0" applyAlignment="1" applyFont="1" applyNumberFormat="1">
      <alignment horizontal="center" shrinkToFit="0" vertical="center" wrapText="1"/>
    </xf>
    <xf borderId="9" fillId="7" fontId="12" numFmtId="169" xfId="0" applyAlignment="1" applyBorder="1" applyFill="1" applyFont="1" applyNumberFormat="1">
      <alignment horizontal="center" shrinkToFit="0" vertical="center" wrapText="1"/>
    </xf>
    <xf borderId="3" fillId="0" fontId="4" numFmtId="0" xfId="0" applyAlignment="1" applyBorder="1" applyFont="1">
      <alignment readingOrder="0" vertical="center"/>
    </xf>
    <xf borderId="2" fillId="9" fontId="4" numFmtId="167" xfId="0" applyAlignment="1" applyBorder="1" applyFill="1" applyFont="1" applyNumberFormat="1">
      <alignment vertical="center"/>
    </xf>
    <xf borderId="11" fillId="17" fontId="4" numFmtId="167" xfId="0" applyAlignment="1" applyBorder="1" applyFill="1" applyFont="1" applyNumberFormat="1">
      <alignment vertical="center"/>
    </xf>
    <xf borderId="9" fillId="18" fontId="4" numFmtId="167" xfId="0" applyAlignment="1" applyBorder="1" applyFill="1" applyFont="1" applyNumberFormat="1">
      <alignment horizontal="right" shrinkToFit="0" vertical="center" wrapText="1"/>
    </xf>
    <xf borderId="11" fillId="18" fontId="12" numFmtId="9" xfId="0" applyAlignment="1" applyBorder="1" applyFill="1" applyFont="1" applyNumberFormat="1">
      <alignment vertical="center"/>
    </xf>
    <xf borderId="0" fillId="18" fontId="12" numFmtId="0" xfId="0" applyAlignment="1" applyFill="1" applyFont="1">
      <alignment vertical="center"/>
    </xf>
    <xf borderId="11" fillId="18" fontId="4" numFmtId="3" xfId="0" applyAlignment="1" applyBorder="1" applyFill="1" applyFont="1" applyNumberFormat="1">
      <alignment vertical="center"/>
    </xf>
    <xf borderId="2" fillId="13" fontId="12" numFmtId="167" xfId="0" applyAlignment="1" applyBorder="1" applyFill="1" applyFont="1" applyNumberFormat="1">
      <alignment vertical="center"/>
    </xf>
    <xf borderId="0" fillId="0" fontId="4" numFmtId="169" xfId="0" applyAlignment="1" applyFont="1" applyNumberFormat="1">
      <alignment vertical="center"/>
    </xf>
    <xf borderId="17" fillId="2" fontId="12" numFmtId="0" xfId="0" applyAlignment="1" applyBorder="1" applyFill="1" applyFont="1">
      <alignment readingOrder="0" vertical="center"/>
    </xf>
    <xf borderId="0" fillId="5" fontId="12" numFmtId="167" xfId="0" applyAlignment="1" applyFill="1" applyFont="1" applyNumberFormat="1">
      <alignment vertical="center"/>
    </xf>
    <xf borderId="0" fillId="5" fontId="12" numFmtId="3" xfId="0" applyAlignment="1" applyFill="1" applyFont="1" applyNumberFormat="1">
      <alignment vertical="center"/>
    </xf>
    <xf borderId="0" fillId="5" fontId="12" numFmtId="0" xfId="0" applyAlignment="1" applyFill="1" applyFont="1">
      <alignment vertical="center"/>
    </xf>
    <xf borderId="0" fillId="19" fontId="4" numFmtId="3" xfId="0" applyAlignment="1" applyFill="1" applyFont="1" applyNumberFormat="1">
      <alignment vertical="center"/>
    </xf>
    <xf borderId="2" fillId="2" fontId="12" numFmtId="169" xfId="0" applyAlignment="1" applyBorder="1" applyFill="1" applyFont="1" applyNumberFormat="1">
      <alignment horizontal="right" vertical="center"/>
    </xf>
    <xf borderId="2" fillId="19" fontId="12" numFmtId="3" xfId="0" applyAlignment="1" applyBorder="1" applyFill="1" applyFont="1" applyNumberFormat="1">
      <alignment horizontal="left" vertical="center"/>
    </xf>
    <xf borderId="17" fillId="19" fontId="12" numFmtId="0" xfId="0" applyAlignment="1" applyBorder="1" applyFill="1" applyFont="1">
      <alignment vertical="center"/>
    </xf>
    <xf borderId="0" fillId="0" fontId="12" numFmtId="164" xfId="0" applyAlignment="1" applyFont="1" applyNumberFormat="1">
      <alignment vertical="center"/>
    </xf>
    <xf borderId="14" fillId="0" fontId="19" numFmtId="169" xfId="0" applyAlignment="1" applyBorder="1" applyFont="1" applyNumberFormat="1">
      <alignment horizontal="left" shrinkToFit="0" vertical="center" wrapText="1"/>
    </xf>
    <xf borderId="11" fillId="0" fontId="4" numFmtId="3" xfId="0" applyAlignment="1" applyBorder="1" applyFont="1" applyNumberFormat="1">
      <alignment readingOrder="0" vertical="center"/>
    </xf>
    <xf borderId="0" fillId="0" fontId="4" numFmtId="171" xfId="0" applyAlignment="1" applyFont="1" applyNumberFormat="1">
      <alignment vertical="center"/>
    </xf>
    <xf borderId="9" fillId="20" fontId="12" numFmtId="167" xfId="0" applyAlignment="1" applyBorder="1" applyFill="1" applyFont="1" applyNumberFormat="1">
      <alignment horizontal="right" shrinkToFit="0" vertical="center" wrapText="1"/>
    </xf>
    <xf borderId="11" fillId="0" fontId="23" numFmtId="3" xfId="0" applyAlignment="1" applyBorder="1" applyFont="1" applyNumberFormat="1">
      <alignment vertical="center"/>
    </xf>
    <xf borderId="11" fillId="18" fontId="4" numFmtId="167" xfId="0" applyAlignment="1" applyBorder="1" applyFill="1" applyFont="1" applyNumberFormat="1">
      <alignment vertical="center"/>
    </xf>
    <xf borderId="11" fillId="18" fontId="4" numFmtId="9" xfId="0" applyAlignment="1" applyBorder="1" applyFill="1" applyFont="1" applyNumberFormat="1">
      <alignment vertical="center"/>
    </xf>
    <xf borderId="2" fillId="2" fontId="12" numFmtId="0" xfId="0" applyAlignment="1" applyBorder="1" applyFill="1" applyFont="1">
      <alignment vertical="center"/>
    </xf>
    <xf borderId="17" fillId="5" fontId="12" numFmtId="167" xfId="0" applyAlignment="1" applyBorder="1" applyFill="1" applyFont="1" applyNumberFormat="1">
      <alignment vertical="center"/>
    </xf>
    <xf borderId="2" fillId="2" fontId="12" numFmtId="169" xfId="0" applyAlignment="1" applyBorder="1" applyFill="1" applyFont="1" applyNumberFormat="1">
      <alignment vertical="center"/>
    </xf>
    <xf borderId="2" fillId="11" fontId="12" numFmtId="3" xfId="0" applyAlignment="1" applyBorder="1" applyFill="1" applyFont="1" applyNumberFormat="1">
      <alignment horizontal="left" vertical="center"/>
    </xf>
    <xf borderId="17" fillId="11" fontId="12" numFmtId="0" xfId="0" applyAlignment="1" applyBorder="1" applyFill="1" applyFont="1">
      <alignment vertical="center"/>
    </xf>
  </cellXfs>
  <cellStyles count="1">
    <cellStyle xfId="0" name="Normal" builtinId="0"/>
  </cellStyles>
  <dxfs count="2">
    <dxf>
      <font>
        <b/>
      </font>
      <fill>
        <patternFill patternType="none"/>
      </fill>
      <border/>
    </dxf>
    <dxf>
      <font>
        <b/>
      </font>
      <numFmt numFmtId="0" formatCode="#,##0;[Red]\(#,##0\)"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19125" cy="2095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0.0" topLeftCell="U1" activePane="topRight" state="frozen"/>
      <selection activeCell="V2" sqref="V2" pane="topRight"/>
    </sheetView>
  </sheetViews>
  <sheetFormatPr customHeight="1" defaultColWidth="14.43" defaultRowHeight="15.0"/>
  <cols>
    <col customWidth="1" min="1" max="1" width="62.86"/>
    <col customWidth="1" min="2" max="2" width="15.0"/>
    <col customWidth="1" min="3" max="3" width="3.57"/>
    <col customWidth="1" min="4" max="4" width="12.71"/>
    <col customWidth="1" min="5" max="5" width="11.43"/>
    <col customWidth="1" min="6" max="6" width="14.0"/>
    <col customWidth="1" hidden="1" min="7" max="7" width="8.71"/>
    <col customWidth="1" hidden="1" min="8" max="9" width="9.71"/>
    <col customWidth="1" min="10" max="10" width="14.57"/>
    <col customWidth="1" min="11" max="11" width="13.0"/>
    <col customWidth="1" min="12" max="12" width="13.43"/>
    <col customWidth="1" min="13" max="13" width="11.0"/>
    <col customWidth="1" hidden="1" min="14" max="14" width="8.71"/>
    <col customWidth="1" min="15" max="15" width="17.29"/>
    <col customWidth="1" hidden="1" min="16" max="16" width="8.71"/>
    <col customWidth="1" min="17" max="17" width="16.14"/>
    <col customWidth="1" hidden="1" min="18" max="19" width="8.71"/>
    <col customWidth="1" min="20" max="20" width="14.57"/>
    <col customWidth="1" min="21" max="21" width="27.29"/>
  </cols>
  <sheetData>
    <row r="1">
      <c r="A1" s="7">
        <v>1.0</v>
      </c>
      <c r="B1" s="7">
        <v>2.0</v>
      </c>
      <c r="C1" s="7">
        <v>3.0</v>
      </c>
      <c r="D1" s="7">
        <v>4.0</v>
      </c>
      <c r="E1" s="7">
        <v>5.0</v>
      </c>
      <c r="F1" s="7">
        <v>6.0</v>
      </c>
      <c r="G1" s="7">
        <v>7.0</v>
      </c>
      <c r="H1" s="7">
        <v>8.0</v>
      </c>
      <c r="I1" s="7">
        <v>9.0</v>
      </c>
      <c r="J1" s="7">
        <v>10.0</v>
      </c>
      <c r="K1" s="7">
        <v>11.0</v>
      </c>
      <c r="L1" s="7">
        <v>12.0</v>
      </c>
      <c r="M1" s="7">
        <v>13.0</v>
      </c>
      <c r="N1" s="7">
        <v>14.0</v>
      </c>
      <c r="O1" s="7">
        <v>15.0</v>
      </c>
      <c r="P1" s="7">
        <v>16.0</v>
      </c>
      <c r="Q1" s="7">
        <v>17.0</v>
      </c>
      <c r="R1" s="7">
        <v>18.0</v>
      </c>
      <c r="S1" s="7">
        <v>19.0</v>
      </c>
      <c r="T1" s="7">
        <v>20.0</v>
      </c>
      <c r="U1" s="7">
        <v>21.0</v>
      </c>
      <c r="V1" s="11"/>
      <c r="W1" s="11"/>
      <c r="X1" s="11"/>
      <c r="Y1" s="11"/>
      <c r="Z1" s="11"/>
    </row>
    <row r="2">
      <c r="A2" s="12" t="s">
        <v>11</v>
      </c>
      <c r="B2" s="13" t="s">
        <v>15</v>
      </c>
      <c r="C2" s="14"/>
      <c r="D2" s="16" t="s">
        <v>17</v>
      </c>
      <c r="E2" s="18"/>
      <c r="G2" s="19"/>
      <c r="H2" s="19"/>
      <c r="I2" s="19"/>
      <c r="J2" s="20"/>
      <c r="K2" s="19"/>
      <c r="L2" s="19"/>
      <c r="M2" s="18"/>
      <c r="N2" s="19"/>
      <c r="O2" s="19"/>
      <c r="P2" s="19"/>
      <c r="Q2" s="21"/>
      <c r="R2" s="22"/>
      <c r="S2" s="22"/>
      <c r="T2" s="18"/>
      <c r="U2" s="18"/>
      <c r="V2" s="11"/>
      <c r="W2" s="11"/>
      <c r="X2" s="11"/>
      <c r="Y2" s="11"/>
      <c r="Z2" s="11"/>
    </row>
    <row r="3">
      <c r="A3" s="23"/>
      <c r="B3" s="24" t="s">
        <v>18</v>
      </c>
      <c r="C3" s="14"/>
      <c r="D3" s="26"/>
      <c r="E3" s="18"/>
      <c r="G3" s="19"/>
      <c r="H3" s="19"/>
      <c r="I3" s="19"/>
      <c r="J3" s="19"/>
      <c r="K3" s="19"/>
      <c r="L3" s="27"/>
      <c r="M3" s="18"/>
      <c r="N3" s="19"/>
      <c r="O3" s="19"/>
      <c r="P3" s="19"/>
      <c r="Q3" s="21"/>
      <c r="R3" s="22"/>
      <c r="S3" s="22"/>
      <c r="T3" s="18"/>
      <c r="U3" s="28"/>
      <c r="V3" s="11"/>
      <c r="W3" s="11"/>
      <c r="X3" s="11"/>
      <c r="Y3" s="11"/>
      <c r="Z3" s="11"/>
    </row>
    <row r="4">
      <c r="A4" s="29" t="s">
        <v>21</v>
      </c>
      <c r="B4" s="30" t="s">
        <v>22</v>
      </c>
      <c r="C4" s="31"/>
      <c r="D4" s="32">
        <v>6.0</v>
      </c>
      <c r="E4" s="33"/>
      <c r="G4" s="34"/>
      <c r="H4" s="35"/>
      <c r="I4" s="34"/>
      <c r="J4" s="36" t="s">
        <v>23</v>
      </c>
      <c r="K4" s="26" t="s">
        <v>24</v>
      </c>
      <c r="L4" s="18"/>
      <c r="M4" s="37">
        <f>D4/12</f>
        <v>0.5</v>
      </c>
      <c r="N4" s="38"/>
      <c r="O4" s="18"/>
      <c r="P4" s="38"/>
      <c r="R4" s="39"/>
      <c r="S4" s="18"/>
      <c r="T4" s="18"/>
      <c r="U4" s="18"/>
      <c r="V4" s="11"/>
      <c r="W4" s="11"/>
      <c r="X4" s="11"/>
      <c r="Y4" s="11"/>
      <c r="Z4" s="11"/>
    </row>
    <row r="5">
      <c r="A5" s="40" t="s">
        <v>25</v>
      </c>
      <c r="B5" s="41"/>
      <c r="C5" s="28"/>
      <c r="D5" s="18"/>
      <c r="E5" s="18"/>
      <c r="F5" s="18"/>
      <c r="G5" s="28"/>
      <c r="H5" s="42"/>
      <c r="I5" s="28"/>
      <c r="J5" s="43"/>
      <c r="K5" s="18"/>
      <c r="L5" s="18"/>
      <c r="M5" s="18"/>
      <c r="N5" s="28"/>
      <c r="O5" s="42"/>
      <c r="P5" s="28"/>
      <c r="Q5" s="44">
        <v>281613.0</v>
      </c>
      <c r="R5" s="39"/>
      <c r="S5" s="18"/>
      <c r="T5" s="18"/>
      <c r="U5" s="18"/>
      <c r="V5" s="11"/>
      <c r="W5" s="11"/>
      <c r="X5" s="11"/>
      <c r="Y5" s="11"/>
      <c r="Z5" s="11"/>
    </row>
    <row r="6">
      <c r="A6" s="45"/>
      <c r="B6" s="45"/>
      <c r="C6" s="28"/>
      <c r="D6" s="46" t="s">
        <v>26</v>
      </c>
      <c r="E6" s="47"/>
      <c r="F6" s="48"/>
      <c r="G6" s="28"/>
      <c r="H6" s="49" t="s">
        <v>27</v>
      </c>
      <c r="I6" s="28"/>
      <c r="J6" s="50" t="s">
        <v>28</v>
      </c>
      <c r="K6" s="51"/>
      <c r="L6" s="51"/>
      <c r="M6" s="51"/>
      <c r="N6" s="28"/>
      <c r="O6" s="49" t="s">
        <v>27</v>
      </c>
      <c r="P6" s="28"/>
      <c r="Q6" s="52" t="s">
        <v>29</v>
      </c>
      <c r="R6" s="28"/>
      <c r="S6" s="18"/>
      <c r="T6" s="53" t="s">
        <v>30</v>
      </c>
      <c r="U6" s="18"/>
      <c r="V6" s="11"/>
      <c r="W6" s="11"/>
      <c r="X6" s="11"/>
      <c r="Y6" s="11"/>
      <c r="Z6" s="11"/>
    </row>
    <row r="7">
      <c r="A7" s="54" t="s">
        <v>31</v>
      </c>
      <c r="B7" s="55" t="s">
        <v>32</v>
      </c>
      <c r="C7" s="56"/>
      <c r="D7" s="57" t="s">
        <v>33</v>
      </c>
      <c r="E7" s="58" t="s">
        <v>34</v>
      </c>
      <c r="F7" s="59" t="s">
        <v>35</v>
      </c>
      <c r="G7" s="28"/>
      <c r="H7" s="60" t="s">
        <v>36</v>
      </c>
      <c r="I7" s="61"/>
      <c r="J7" s="54" t="s">
        <v>37</v>
      </c>
      <c r="K7" s="54" t="s">
        <v>38</v>
      </c>
      <c r="L7" s="54" t="s">
        <v>39</v>
      </c>
      <c r="M7" s="60" t="s">
        <v>40</v>
      </c>
      <c r="N7" s="28"/>
      <c r="O7" s="60" t="s">
        <v>41</v>
      </c>
      <c r="P7" s="61"/>
      <c r="Q7" s="52" t="s">
        <v>42</v>
      </c>
      <c r="R7" s="62"/>
      <c r="S7" s="63"/>
      <c r="T7" s="60" t="s">
        <v>43</v>
      </c>
      <c r="U7" s="64" t="s">
        <v>44</v>
      </c>
      <c r="V7" s="11"/>
      <c r="W7" s="11"/>
      <c r="X7" s="11"/>
      <c r="Y7" s="11"/>
      <c r="Z7" s="11"/>
    </row>
    <row r="8">
      <c r="A8" s="54" t="s">
        <v>45</v>
      </c>
      <c r="B8" s="65"/>
      <c r="C8" s="56"/>
      <c r="D8" s="66"/>
      <c r="E8" s="67"/>
      <c r="F8" s="60"/>
      <c r="G8" s="28"/>
      <c r="H8" s="60"/>
      <c r="I8" s="39"/>
      <c r="J8" s="54"/>
      <c r="K8" s="67"/>
      <c r="L8" s="67"/>
      <c r="M8" s="60"/>
      <c r="N8" s="28"/>
      <c r="O8" s="60"/>
      <c r="P8" s="39"/>
      <c r="Q8" s="68"/>
      <c r="R8" s="62"/>
      <c r="S8" s="63"/>
      <c r="T8" s="60"/>
      <c r="U8" s="18"/>
      <c r="V8" s="11"/>
      <c r="W8" s="11"/>
      <c r="X8" s="11"/>
      <c r="Y8" s="11"/>
      <c r="Z8" s="11"/>
    </row>
    <row r="9">
      <c r="A9" s="69" t="s">
        <v>46</v>
      </c>
      <c r="B9" s="70">
        <v>0.0</v>
      </c>
      <c r="C9" s="71"/>
      <c r="D9" s="72">
        <v>0.0</v>
      </c>
      <c r="E9" s="73">
        <f t="shared" ref="E9:E14" si="1">D9-F9</f>
        <v>0</v>
      </c>
      <c r="F9" s="72">
        <v>0.0</v>
      </c>
      <c r="G9" s="74"/>
      <c r="H9" s="75"/>
      <c r="I9" s="71"/>
      <c r="J9" s="76"/>
      <c r="K9" s="76"/>
      <c r="L9" s="76"/>
      <c r="M9" s="77"/>
      <c r="N9" s="78"/>
      <c r="O9" s="79"/>
      <c r="P9" s="80"/>
      <c r="Q9" s="72">
        <f t="shared" ref="Q9:Q14" si="2">F9</f>
        <v>0</v>
      </c>
      <c r="R9" s="80"/>
      <c r="S9" s="81"/>
      <c r="T9" s="82"/>
      <c r="U9" s="18"/>
      <c r="V9" s="11"/>
      <c r="W9" s="11"/>
      <c r="X9" s="11"/>
      <c r="Y9" s="11"/>
      <c r="Z9" s="11"/>
    </row>
    <row r="10">
      <c r="A10" s="69" t="s">
        <v>47</v>
      </c>
      <c r="B10" s="70">
        <v>0.0</v>
      </c>
      <c r="C10" s="71"/>
      <c r="D10" s="72">
        <v>0.0</v>
      </c>
      <c r="E10" s="73">
        <f t="shared" si="1"/>
        <v>0</v>
      </c>
      <c r="F10" s="72">
        <v>0.0</v>
      </c>
      <c r="G10" s="74"/>
      <c r="H10" s="75"/>
      <c r="I10" s="71"/>
      <c r="J10" s="76"/>
      <c r="K10" s="76"/>
      <c r="L10" s="76"/>
      <c r="M10" s="77"/>
      <c r="N10" s="78"/>
      <c r="O10" s="79"/>
      <c r="P10" s="80"/>
      <c r="Q10" s="72">
        <f t="shared" si="2"/>
        <v>0</v>
      </c>
      <c r="R10" s="80"/>
      <c r="S10" s="81"/>
      <c r="T10" s="82"/>
      <c r="U10" s="39"/>
      <c r="V10" s="11"/>
      <c r="W10" s="11"/>
      <c r="X10" s="11"/>
      <c r="Y10" s="11"/>
      <c r="Z10" s="11"/>
    </row>
    <row r="11">
      <c r="A11" s="69" t="s">
        <v>48</v>
      </c>
      <c r="B11" s="70">
        <v>0.0</v>
      </c>
      <c r="C11" s="71"/>
      <c r="D11" s="73">
        <v>0.0</v>
      </c>
      <c r="E11" s="73">
        <f t="shared" si="1"/>
        <v>0</v>
      </c>
      <c r="F11" s="72">
        <v>0.0</v>
      </c>
      <c r="G11" s="74"/>
      <c r="H11" s="75"/>
      <c r="I11" s="71"/>
      <c r="J11" s="76"/>
      <c r="K11" s="76"/>
      <c r="L11" s="83"/>
      <c r="M11" s="84"/>
      <c r="N11" s="78"/>
      <c r="O11" s="79"/>
      <c r="P11" s="80"/>
      <c r="Q11" s="72">
        <f t="shared" si="2"/>
        <v>0</v>
      </c>
      <c r="R11" s="80"/>
      <c r="S11" s="81"/>
      <c r="T11" s="82"/>
      <c r="U11" s="18"/>
      <c r="V11" s="11"/>
      <c r="W11" s="11"/>
      <c r="X11" s="11"/>
      <c r="Y11" s="11"/>
      <c r="Z11" s="11"/>
    </row>
    <row r="12" hidden="1">
      <c r="A12" s="69" t="s">
        <v>49</v>
      </c>
      <c r="B12" s="85"/>
      <c r="C12" s="71"/>
      <c r="D12" s="73">
        <v>0.0</v>
      </c>
      <c r="E12" s="73">
        <f t="shared" si="1"/>
        <v>0</v>
      </c>
      <c r="F12" s="72">
        <v>0.0</v>
      </c>
      <c r="G12" s="74"/>
      <c r="H12" s="75"/>
      <c r="I12" s="71"/>
      <c r="J12" s="76"/>
      <c r="K12" s="76"/>
      <c r="L12" s="83"/>
      <c r="M12" s="84"/>
      <c r="N12" s="78"/>
      <c r="O12" s="79"/>
      <c r="P12" s="80"/>
      <c r="Q12" s="72">
        <f t="shared" si="2"/>
        <v>0</v>
      </c>
      <c r="R12" s="80"/>
      <c r="S12" s="81"/>
      <c r="T12" s="82">
        <f>Q12-F12</f>
        <v>0</v>
      </c>
      <c r="U12" s="18"/>
      <c r="V12" s="11"/>
      <c r="W12" s="11"/>
      <c r="X12" s="11"/>
      <c r="Y12" s="11"/>
      <c r="Z12" s="11"/>
    </row>
    <row r="13">
      <c r="A13" s="69" t="s">
        <v>50</v>
      </c>
      <c r="B13" s="70">
        <v>0.0</v>
      </c>
      <c r="C13" s="71"/>
      <c r="D13" s="73">
        <v>0.0</v>
      </c>
      <c r="E13" s="73">
        <f t="shared" si="1"/>
        <v>0</v>
      </c>
      <c r="F13" s="72">
        <v>0.0</v>
      </c>
      <c r="G13" s="74"/>
      <c r="H13" s="75"/>
      <c r="I13" s="71"/>
      <c r="J13" s="76"/>
      <c r="K13" s="76"/>
      <c r="L13" s="83"/>
      <c r="M13" s="84"/>
      <c r="N13" s="78"/>
      <c r="O13" s="79"/>
      <c r="P13" s="80"/>
      <c r="Q13" s="72">
        <f t="shared" si="2"/>
        <v>0</v>
      </c>
      <c r="R13" s="80"/>
      <c r="S13" s="81"/>
      <c r="T13" s="82"/>
      <c r="U13" s="18"/>
      <c r="V13" s="11"/>
      <c r="W13" s="11"/>
      <c r="X13" s="11"/>
      <c r="Y13" s="11"/>
      <c r="Z13" s="11"/>
    </row>
    <row r="14">
      <c r="A14" s="69" t="s">
        <v>51</v>
      </c>
      <c r="B14" s="70">
        <v>0.0</v>
      </c>
      <c r="C14" s="71"/>
      <c r="D14" s="72">
        <v>0.0</v>
      </c>
      <c r="E14" s="73">
        <f t="shared" si="1"/>
        <v>0</v>
      </c>
      <c r="F14" s="72">
        <v>0.0</v>
      </c>
      <c r="G14" s="74"/>
      <c r="H14" s="75"/>
      <c r="I14" s="71"/>
      <c r="J14" s="76"/>
      <c r="K14" s="76"/>
      <c r="L14" s="76"/>
      <c r="M14" s="77"/>
      <c r="N14" s="78"/>
      <c r="O14" s="79"/>
      <c r="P14" s="80"/>
      <c r="Q14" s="72">
        <f t="shared" si="2"/>
        <v>0</v>
      </c>
      <c r="R14" s="80"/>
      <c r="S14" s="81"/>
      <c r="T14" s="82"/>
      <c r="U14" s="71"/>
      <c r="V14" s="11"/>
      <c r="W14" s="11"/>
      <c r="X14" s="11"/>
      <c r="Y14" s="11"/>
      <c r="Z14" s="11"/>
    </row>
    <row r="15">
      <c r="A15" s="86" t="s">
        <v>52</v>
      </c>
      <c r="B15" s="87">
        <f>SUM(B9:B14)</f>
        <v>0</v>
      </c>
      <c r="C15" s="71"/>
      <c r="D15" s="88">
        <f t="shared" ref="D15:F15" si="3">SUM(D9:D14)</f>
        <v>0</v>
      </c>
      <c r="E15" s="88">
        <f t="shared" si="3"/>
        <v>0</v>
      </c>
      <c r="F15" s="88">
        <f t="shared" si="3"/>
        <v>0</v>
      </c>
      <c r="G15" s="74"/>
      <c r="H15" s="88">
        <f>SUM(H9:H14)</f>
        <v>0</v>
      </c>
      <c r="I15" s="71"/>
      <c r="J15" s="89"/>
      <c r="K15" s="89"/>
      <c r="L15" s="89"/>
      <c r="M15" s="77"/>
      <c r="N15" s="78"/>
      <c r="O15" s="89"/>
      <c r="P15" s="80"/>
      <c r="Q15" s="88">
        <f>SUM(Q9:Q14)</f>
        <v>0</v>
      </c>
      <c r="R15" s="80"/>
      <c r="S15" s="81"/>
      <c r="T15" s="90"/>
      <c r="U15" s="91"/>
      <c r="V15" s="11"/>
      <c r="W15" s="11"/>
      <c r="X15" s="11"/>
      <c r="Y15" s="11"/>
      <c r="Z15" s="11"/>
    </row>
    <row r="16">
      <c r="A16" s="92"/>
      <c r="B16" s="93"/>
      <c r="C16" s="94"/>
      <c r="D16" s="95"/>
      <c r="E16" s="96"/>
      <c r="F16" s="96"/>
      <c r="G16" s="97"/>
      <c r="H16" s="98"/>
      <c r="I16" s="99"/>
      <c r="J16" s="98"/>
      <c r="K16" s="98"/>
      <c r="L16" s="98"/>
      <c r="M16" s="98"/>
      <c r="N16" s="100"/>
      <c r="O16" s="98"/>
      <c r="P16" s="101"/>
      <c r="Q16" s="102"/>
      <c r="R16" s="103"/>
      <c r="S16" s="104"/>
      <c r="T16" s="98"/>
      <c r="U16" s="18"/>
      <c r="V16" s="11"/>
      <c r="W16" s="11"/>
      <c r="X16" s="11"/>
      <c r="Y16" s="11"/>
      <c r="Z16" s="11"/>
    </row>
    <row r="17">
      <c r="A17" s="105" t="s">
        <v>53</v>
      </c>
      <c r="B17" s="106"/>
      <c r="C17" s="71"/>
      <c r="D17" s="107"/>
      <c r="E17" s="71"/>
      <c r="F17" s="71"/>
      <c r="G17" s="74"/>
      <c r="H17" s="107"/>
      <c r="I17" s="71"/>
      <c r="J17" s="107"/>
      <c r="K17" s="107"/>
      <c r="L17" s="107"/>
      <c r="M17" s="108"/>
      <c r="N17" s="28"/>
      <c r="O17" s="109"/>
      <c r="P17" s="39"/>
      <c r="Q17" s="110"/>
      <c r="R17" s="39"/>
      <c r="S17" s="18"/>
      <c r="T17" s="109"/>
      <c r="U17" s="18"/>
      <c r="V17" s="11"/>
      <c r="W17" s="11"/>
      <c r="X17" s="11"/>
      <c r="Y17" s="11"/>
      <c r="Z17" s="11"/>
    </row>
    <row r="18">
      <c r="A18" s="69" t="s">
        <v>54</v>
      </c>
      <c r="B18" s="111">
        <v>0.0</v>
      </c>
      <c r="C18" s="71"/>
      <c r="D18" s="112">
        <v>0.0</v>
      </c>
      <c r="E18" s="113">
        <f t="shared" ref="E18:E20" si="4">D18-F18</f>
        <v>0</v>
      </c>
      <c r="F18" s="112">
        <v>0.0</v>
      </c>
      <c r="G18" s="74"/>
      <c r="H18" s="113"/>
      <c r="I18" s="71"/>
      <c r="J18" s="114">
        <v>0.0</v>
      </c>
      <c r="K18" s="115">
        <f t="shared" ref="K18:K20" si="5">IF($D$4&gt;=12,F18,F18/12*$D$4)</f>
        <v>0</v>
      </c>
      <c r="L18" s="115">
        <f t="shared" ref="L18:L20" si="6">J18-K18</f>
        <v>0</v>
      </c>
      <c r="M18" s="116">
        <f t="shared" ref="M18:M21" si="7">IF(F18=0,0,J18/F18)</f>
        <v>0</v>
      </c>
      <c r="N18" s="28"/>
      <c r="O18" s="117">
        <v>0.0</v>
      </c>
      <c r="P18" s="39"/>
      <c r="Q18" s="118">
        <f t="shared" ref="Q18:Q20" si="8">IF(OR($D$4 = 12,$D$4 = 13),J18,(J18/$D$4)*12+O18)</f>
        <v>0</v>
      </c>
      <c r="R18" s="39"/>
      <c r="S18" s="18"/>
      <c r="T18" s="119">
        <f t="shared" ref="T18:T20" si="9">Q18-F18</f>
        <v>0</v>
      </c>
      <c r="U18" s="120"/>
      <c r="V18" s="11"/>
      <c r="W18" s="11"/>
      <c r="X18" s="11"/>
      <c r="Y18" s="11"/>
      <c r="Z18" s="11"/>
    </row>
    <row r="19">
      <c r="A19" s="69" t="s">
        <v>55</v>
      </c>
      <c r="B19" s="111">
        <v>0.0</v>
      </c>
      <c r="C19" s="71"/>
      <c r="D19" s="121">
        <v>0.0</v>
      </c>
      <c r="E19" s="113">
        <f t="shared" si="4"/>
        <v>0</v>
      </c>
      <c r="F19" s="112">
        <v>0.0</v>
      </c>
      <c r="G19" s="74"/>
      <c r="H19" s="113"/>
      <c r="I19" s="71"/>
      <c r="J19" s="114">
        <v>0.0</v>
      </c>
      <c r="K19" s="115">
        <f t="shared" si="5"/>
        <v>0</v>
      </c>
      <c r="L19" s="115">
        <f t="shared" si="6"/>
        <v>0</v>
      </c>
      <c r="M19" s="116">
        <f t="shared" si="7"/>
        <v>0</v>
      </c>
      <c r="N19" s="28"/>
      <c r="O19" s="117">
        <v>0.0</v>
      </c>
      <c r="P19" s="39"/>
      <c r="Q19" s="118">
        <f t="shared" si="8"/>
        <v>0</v>
      </c>
      <c r="R19" s="39"/>
      <c r="S19" s="18"/>
      <c r="T19" s="119">
        <f t="shared" si="9"/>
        <v>0</v>
      </c>
      <c r="U19" s="122"/>
      <c r="V19" s="11"/>
      <c r="W19" s="11"/>
      <c r="X19" s="11"/>
      <c r="Y19" s="11"/>
      <c r="Z19" s="11"/>
    </row>
    <row r="20">
      <c r="A20" s="69" t="s">
        <v>56</v>
      </c>
      <c r="B20" s="111">
        <v>0.0</v>
      </c>
      <c r="C20" s="71"/>
      <c r="D20" s="121">
        <v>0.0</v>
      </c>
      <c r="E20" s="113">
        <f t="shared" si="4"/>
        <v>0</v>
      </c>
      <c r="F20" s="112">
        <v>0.0</v>
      </c>
      <c r="G20" s="74"/>
      <c r="H20" s="113"/>
      <c r="I20" s="71"/>
      <c r="J20" s="114">
        <v>0.0</v>
      </c>
      <c r="K20" s="115">
        <f t="shared" si="5"/>
        <v>0</v>
      </c>
      <c r="L20" s="123">
        <f t="shared" si="6"/>
        <v>0</v>
      </c>
      <c r="M20" s="116">
        <f t="shared" si="7"/>
        <v>0</v>
      </c>
      <c r="N20" s="28"/>
      <c r="O20" s="117">
        <v>0.0</v>
      </c>
      <c r="P20" s="39"/>
      <c r="Q20" s="118">
        <f t="shared" si="8"/>
        <v>0</v>
      </c>
      <c r="R20" s="39"/>
      <c r="S20" s="18"/>
      <c r="T20" s="119">
        <f t="shared" si="9"/>
        <v>0</v>
      </c>
      <c r="U20" s="122"/>
      <c r="V20" s="11"/>
      <c r="W20" s="11"/>
      <c r="X20" s="11"/>
      <c r="Y20" s="11"/>
      <c r="Z20" s="11"/>
    </row>
    <row r="21" ht="15.75" customHeight="1">
      <c r="A21" s="124" t="s">
        <v>57</v>
      </c>
      <c r="B21" s="125">
        <f>SUM(B18:B20)</f>
        <v>0</v>
      </c>
      <c r="C21" s="74"/>
      <c r="D21" s="126">
        <f t="shared" ref="D21:F21" si="10">SUM(D18:D20)</f>
        <v>0</v>
      </c>
      <c r="E21" s="126">
        <f t="shared" si="10"/>
        <v>0</v>
      </c>
      <c r="F21" s="126">
        <f t="shared" si="10"/>
        <v>0</v>
      </c>
      <c r="G21" s="74"/>
      <c r="H21" s="126">
        <f>SUM(H18:H20)</f>
        <v>0</v>
      </c>
      <c r="I21" s="74"/>
      <c r="J21" s="126">
        <f t="shared" ref="J21:L21" si="11">SUM(J18:J20)</f>
        <v>0</v>
      </c>
      <c r="K21" s="126">
        <f t="shared" si="11"/>
        <v>0</v>
      </c>
      <c r="L21" s="127">
        <f t="shared" si="11"/>
        <v>0</v>
      </c>
      <c r="M21" s="128">
        <f t="shared" si="7"/>
        <v>0</v>
      </c>
      <c r="N21" s="28"/>
      <c r="O21" s="129">
        <f>SUM(O18:O20)</f>
        <v>0</v>
      </c>
      <c r="P21" s="130"/>
      <c r="Q21" s="131">
        <f>SUM(Q18:Q20)</f>
        <v>0</v>
      </c>
      <c r="R21" s="130"/>
      <c r="S21" s="28"/>
      <c r="T21" s="132">
        <f>SUM(T18:T20)</f>
        <v>0</v>
      </c>
      <c r="U21" s="122"/>
      <c r="V21" s="11"/>
      <c r="W21" s="11"/>
      <c r="X21" s="11"/>
      <c r="Y21" s="11"/>
      <c r="Z21" s="11"/>
    </row>
    <row r="22" ht="15.75" customHeight="1">
      <c r="A22" s="69"/>
      <c r="B22" s="71"/>
      <c r="C22" s="71"/>
      <c r="D22" s="107">
        <v>0.0</v>
      </c>
      <c r="E22" s="71"/>
      <c r="F22" s="71"/>
      <c r="G22" s="74"/>
      <c r="H22" s="107"/>
      <c r="I22" s="71"/>
      <c r="J22" s="107"/>
      <c r="K22" s="107"/>
      <c r="L22" s="107"/>
      <c r="M22" s="108"/>
      <c r="N22" s="28"/>
      <c r="O22" s="109"/>
      <c r="P22" s="39"/>
      <c r="Q22" s="110"/>
      <c r="R22" s="39"/>
      <c r="S22" s="18"/>
      <c r="T22" s="109"/>
      <c r="U22" s="122"/>
      <c r="V22" s="11"/>
      <c r="W22" s="11"/>
      <c r="X22" s="11"/>
      <c r="Y22" s="11"/>
      <c r="Z22" s="11"/>
    </row>
    <row r="23" ht="15.75" customHeight="1">
      <c r="A23" s="69" t="s">
        <v>58</v>
      </c>
      <c r="B23" s="111">
        <v>0.0</v>
      </c>
      <c r="C23" s="71"/>
      <c r="D23" s="121">
        <v>0.0</v>
      </c>
      <c r="E23" s="113">
        <f t="shared" ref="E23:E27" si="12">D23-F23</f>
        <v>0</v>
      </c>
      <c r="F23" s="112">
        <v>0.0</v>
      </c>
      <c r="G23" s="74"/>
      <c r="H23" s="113"/>
      <c r="I23" s="71"/>
      <c r="J23" s="114">
        <v>0.0</v>
      </c>
      <c r="K23" s="115">
        <f t="shared" ref="K23:K27" si="13">IF($D$4&gt;=12,F23,F23/12*$D$4)</f>
        <v>0</v>
      </c>
      <c r="L23" s="115">
        <f t="shared" ref="L23:L27" si="14">J23-K23</f>
        <v>0</v>
      </c>
      <c r="M23" s="116">
        <f t="shared" ref="M23:M28" si="15">IF(F23=0,0,J23/F23)</f>
        <v>0</v>
      </c>
      <c r="N23" s="28"/>
      <c r="O23" s="117">
        <v>0.0</v>
      </c>
      <c r="P23" s="39"/>
      <c r="Q23" s="118">
        <f t="shared" ref="Q23:Q27" si="16">IF(OR($D$4 = 12,$D$4 = 13),J23,(J23/$D$4)*12+O23)</f>
        <v>0</v>
      </c>
      <c r="R23" s="39"/>
      <c r="S23" s="18"/>
      <c r="T23" s="119">
        <f t="shared" ref="T23:T27" si="17">Q23-F23</f>
        <v>0</v>
      </c>
      <c r="U23" s="122"/>
      <c r="V23" s="11"/>
      <c r="W23" s="11"/>
      <c r="X23" s="11"/>
      <c r="Y23" s="11"/>
      <c r="Z23" s="11"/>
    </row>
    <row r="24" ht="15.75" customHeight="1">
      <c r="A24" s="69" t="s">
        <v>59</v>
      </c>
      <c r="B24" s="111">
        <v>0.0</v>
      </c>
      <c r="C24" s="71"/>
      <c r="D24" s="121">
        <v>0.0</v>
      </c>
      <c r="E24" s="113">
        <f t="shared" si="12"/>
        <v>0</v>
      </c>
      <c r="F24" s="112">
        <v>0.0</v>
      </c>
      <c r="G24" s="74"/>
      <c r="H24" s="113"/>
      <c r="I24" s="71"/>
      <c r="J24" s="114">
        <v>0.0</v>
      </c>
      <c r="K24" s="115">
        <f t="shared" si="13"/>
        <v>0</v>
      </c>
      <c r="L24" s="115">
        <f t="shared" si="14"/>
        <v>0</v>
      </c>
      <c r="M24" s="116">
        <f t="shared" si="15"/>
        <v>0</v>
      </c>
      <c r="N24" s="28"/>
      <c r="O24" s="117">
        <v>0.0</v>
      </c>
      <c r="P24" s="39"/>
      <c r="Q24" s="118">
        <f t="shared" si="16"/>
        <v>0</v>
      </c>
      <c r="R24" s="39"/>
      <c r="S24" s="18"/>
      <c r="T24" s="119">
        <f t="shared" si="17"/>
        <v>0</v>
      </c>
      <c r="U24" s="122"/>
      <c r="V24" s="11"/>
      <c r="W24" s="11"/>
      <c r="X24" s="11"/>
      <c r="Y24" s="11"/>
      <c r="Z24" s="11"/>
    </row>
    <row r="25" ht="15.75" customHeight="1">
      <c r="A25" s="69" t="s">
        <v>60</v>
      </c>
      <c r="B25" s="111">
        <v>0.0</v>
      </c>
      <c r="C25" s="71"/>
      <c r="D25" s="121">
        <v>0.0</v>
      </c>
      <c r="E25" s="113">
        <f t="shared" si="12"/>
        <v>0</v>
      </c>
      <c r="F25" s="112">
        <v>0.0</v>
      </c>
      <c r="G25" s="74"/>
      <c r="H25" s="113"/>
      <c r="I25" s="71"/>
      <c r="J25" s="114">
        <v>0.0</v>
      </c>
      <c r="K25" s="115">
        <f t="shared" si="13"/>
        <v>0</v>
      </c>
      <c r="L25" s="115">
        <f t="shared" si="14"/>
        <v>0</v>
      </c>
      <c r="M25" s="116">
        <f t="shared" si="15"/>
        <v>0</v>
      </c>
      <c r="N25" s="28"/>
      <c r="O25" s="117">
        <v>0.0</v>
      </c>
      <c r="P25" s="39"/>
      <c r="Q25" s="118">
        <f t="shared" si="16"/>
        <v>0</v>
      </c>
      <c r="R25" s="39"/>
      <c r="S25" s="18"/>
      <c r="T25" s="119">
        <f t="shared" si="17"/>
        <v>0</v>
      </c>
      <c r="U25" s="122"/>
      <c r="V25" s="11"/>
      <c r="W25" s="11"/>
      <c r="X25" s="11"/>
      <c r="Y25" s="11"/>
      <c r="Z25" s="11"/>
    </row>
    <row r="26" ht="15.75" customHeight="1">
      <c r="A26" s="69" t="s">
        <v>61</v>
      </c>
      <c r="B26" s="111">
        <v>0.0</v>
      </c>
      <c r="C26" s="71"/>
      <c r="D26" s="121">
        <v>0.0</v>
      </c>
      <c r="E26" s="113">
        <f t="shared" si="12"/>
        <v>0</v>
      </c>
      <c r="F26" s="112">
        <v>0.0</v>
      </c>
      <c r="G26" s="74"/>
      <c r="H26" s="113"/>
      <c r="I26" s="71"/>
      <c r="J26" s="114">
        <v>0.0</v>
      </c>
      <c r="K26" s="115">
        <f t="shared" si="13"/>
        <v>0</v>
      </c>
      <c r="L26" s="115">
        <f t="shared" si="14"/>
        <v>0</v>
      </c>
      <c r="M26" s="116">
        <f t="shared" si="15"/>
        <v>0</v>
      </c>
      <c r="N26" s="28"/>
      <c r="O26" s="117">
        <v>0.0</v>
      </c>
      <c r="P26" s="39"/>
      <c r="Q26" s="118">
        <f t="shared" si="16"/>
        <v>0</v>
      </c>
      <c r="R26" s="39"/>
      <c r="S26" s="18"/>
      <c r="T26" s="119">
        <f t="shared" si="17"/>
        <v>0</v>
      </c>
      <c r="U26" s="122"/>
      <c r="V26" s="11"/>
      <c r="W26" s="11"/>
      <c r="X26" s="11"/>
      <c r="Y26" s="11"/>
      <c r="Z26" s="11"/>
    </row>
    <row r="27" ht="15.75" customHeight="1">
      <c r="A27" s="69" t="s">
        <v>62</v>
      </c>
      <c r="B27" s="111">
        <v>0.0</v>
      </c>
      <c r="C27" s="71"/>
      <c r="D27" s="121">
        <v>0.0</v>
      </c>
      <c r="E27" s="113">
        <f t="shared" si="12"/>
        <v>0</v>
      </c>
      <c r="F27" s="112">
        <v>0.0</v>
      </c>
      <c r="G27" s="74"/>
      <c r="H27" s="113"/>
      <c r="I27" s="71"/>
      <c r="J27" s="114">
        <v>0.0</v>
      </c>
      <c r="K27" s="115">
        <f t="shared" si="13"/>
        <v>0</v>
      </c>
      <c r="L27" s="115">
        <f t="shared" si="14"/>
        <v>0</v>
      </c>
      <c r="M27" s="116">
        <f t="shared" si="15"/>
        <v>0</v>
      </c>
      <c r="N27" s="28"/>
      <c r="O27" s="117">
        <v>0.0</v>
      </c>
      <c r="P27" s="39"/>
      <c r="Q27" s="118">
        <f t="shared" si="16"/>
        <v>0</v>
      </c>
      <c r="R27" s="39"/>
      <c r="S27" s="18"/>
      <c r="T27" s="119">
        <f t="shared" si="17"/>
        <v>0</v>
      </c>
      <c r="U27" s="122"/>
      <c r="V27" s="11"/>
      <c r="W27" s="11"/>
      <c r="X27" s="11"/>
      <c r="Y27" s="11"/>
      <c r="Z27" s="11"/>
    </row>
    <row r="28" ht="15.75" customHeight="1">
      <c r="A28" s="124" t="s">
        <v>63</v>
      </c>
      <c r="B28" s="125">
        <f>SUM(B23:B27)</f>
        <v>0</v>
      </c>
      <c r="C28" s="74"/>
      <c r="D28" s="126">
        <f t="shared" ref="D28:F28" si="18">SUM(D23:D27)</f>
        <v>0</v>
      </c>
      <c r="E28" s="126">
        <f t="shared" si="18"/>
        <v>0</v>
      </c>
      <c r="F28" s="126">
        <f t="shared" si="18"/>
        <v>0</v>
      </c>
      <c r="G28" s="74"/>
      <c r="H28" s="126">
        <f>SUM(H23:H27)</f>
        <v>0</v>
      </c>
      <c r="I28" s="71"/>
      <c r="J28" s="126">
        <f t="shared" ref="J28:L28" si="19">SUM(J23:J27)</f>
        <v>0</v>
      </c>
      <c r="K28" s="126">
        <f t="shared" si="19"/>
        <v>0</v>
      </c>
      <c r="L28" s="90">
        <f t="shared" si="19"/>
        <v>0</v>
      </c>
      <c r="M28" s="128">
        <f t="shared" si="15"/>
        <v>0</v>
      </c>
      <c r="N28" s="28"/>
      <c r="O28" s="129">
        <f>SUM(O23:O27)</f>
        <v>0</v>
      </c>
      <c r="P28" s="130"/>
      <c r="Q28" s="131">
        <f>SUM(Q23:Q27)</f>
        <v>0</v>
      </c>
      <c r="R28" s="130"/>
      <c r="S28" s="28"/>
      <c r="T28" s="132">
        <f>SUM(T23:T27)</f>
        <v>0</v>
      </c>
      <c r="U28" s="74"/>
      <c r="V28" s="11"/>
      <c r="W28" s="11"/>
      <c r="X28" s="11"/>
      <c r="Y28" s="11"/>
      <c r="Z28" s="11"/>
    </row>
    <row r="29" ht="15.75" customHeight="1">
      <c r="A29" s="69"/>
      <c r="B29" s="71"/>
      <c r="C29" s="71"/>
      <c r="D29" s="107"/>
      <c r="E29" s="71"/>
      <c r="F29" s="71"/>
      <c r="G29" s="74"/>
      <c r="H29" s="107"/>
      <c r="I29" s="71"/>
      <c r="J29" s="107"/>
      <c r="K29" s="107"/>
      <c r="L29" s="107"/>
      <c r="M29" s="108"/>
      <c r="N29" s="28"/>
      <c r="O29" s="109"/>
      <c r="P29" s="39"/>
      <c r="Q29" s="110"/>
      <c r="R29" s="39"/>
      <c r="S29" s="18"/>
      <c r="T29" s="109"/>
      <c r="U29" s="71"/>
      <c r="V29" s="11"/>
      <c r="W29" s="11"/>
      <c r="X29" s="11"/>
      <c r="Y29" s="11"/>
      <c r="Z29" s="11"/>
    </row>
    <row r="30" ht="15.75" customHeight="1">
      <c r="A30" s="69" t="s">
        <v>64</v>
      </c>
      <c r="B30" s="111">
        <v>0.0</v>
      </c>
      <c r="C30" s="71"/>
      <c r="D30" s="112">
        <v>0.0</v>
      </c>
      <c r="E30" s="133">
        <v>0.0</v>
      </c>
      <c r="F30" s="112">
        <v>0.0</v>
      </c>
      <c r="G30" s="74"/>
      <c r="H30" s="113"/>
      <c r="I30" s="71"/>
      <c r="J30" s="114">
        <v>0.0</v>
      </c>
      <c r="K30" s="115">
        <f t="shared" ref="K30:K33" si="20">IF($D$4&gt;=12,F30,F30/12*$D$4)</f>
        <v>0</v>
      </c>
      <c r="L30" s="115">
        <f t="shared" ref="L30:L33" si="21">J30-K30</f>
        <v>0</v>
      </c>
      <c r="M30" s="116">
        <f t="shared" ref="M30:M34" si="22">IF(F30=0,0,J30/F30)</f>
        <v>0</v>
      </c>
      <c r="N30" s="28"/>
      <c r="O30" s="117">
        <v>0.0</v>
      </c>
      <c r="P30" s="39"/>
      <c r="Q30" s="118">
        <f t="shared" ref="Q30:Q33" si="23">IF(OR($D$4 = 12,$D$4 = 13),J30,(J30/$D$4)*12+O30)</f>
        <v>0</v>
      </c>
      <c r="R30" s="39"/>
      <c r="S30" s="18"/>
      <c r="T30" s="119">
        <f t="shared" ref="T30:T33" si="24">Q30-F30</f>
        <v>0</v>
      </c>
      <c r="U30" s="134"/>
      <c r="V30" s="11"/>
      <c r="W30" s="11"/>
      <c r="X30" s="11"/>
      <c r="Y30" s="11"/>
      <c r="Z30" s="11"/>
    </row>
    <row r="31" ht="15.75" customHeight="1">
      <c r="A31" s="69" t="s">
        <v>65</v>
      </c>
      <c r="B31" s="111">
        <v>0.0</v>
      </c>
      <c r="C31" s="71"/>
      <c r="D31" s="121">
        <v>0.0</v>
      </c>
      <c r="E31" s="113">
        <f t="shared" ref="E31:E33" si="25">D31-F31</f>
        <v>0</v>
      </c>
      <c r="F31" s="112">
        <v>0.0</v>
      </c>
      <c r="G31" s="74"/>
      <c r="H31" s="113"/>
      <c r="I31" s="71"/>
      <c r="J31" s="114">
        <v>0.0</v>
      </c>
      <c r="K31" s="115">
        <f t="shared" si="20"/>
        <v>0</v>
      </c>
      <c r="L31" s="115">
        <f t="shared" si="21"/>
        <v>0</v>
      </c>
      <c r="M31" s="116">
        <f t="shared" si="22"/>
        <v>0</v>
      </c>
      <c r="N31" s="28"/>
      <c r="O31" s="117">
        <v>0.0</v>
      </c>
      <c r="P31" s="39"/>
      <c r="Q31" s="118">
        <f t="shared" si="23"/>
        <v>0</v>
      </c>
      <c r="R31" s="39"/>
      <c r="S31" s="18"/>
      <c r="T31" s="119">
        <f t="shared" si="24"/>
        <v>0</v>
      </c>
      <c r="U31" s="134"/>
      <c r="V31" s="11"/>
      <c r="W31" s="11"/>
      <c r="X31" s="11"/>
      <c r="Y31" s="11"/>
      <c r="Z31" s="11"/>
    </row>
    <row r="32" ht="15.75" customHeight="1">
      <c r="A32" s="69" t="s">
        <v>66</v>
      </c>
      <c r="B32" s="111">
        <v>0.0</v>
      </c>
      <c r="C32" s="71"/>
      <c r="D32" s="121">
        <v>0.0</v>
      </c>
      <c r="E32" s="113">
        <f t="shared" si="25"/>
        <v>0</v>
      </c>
      <c r="F32" s="112">
        <v>0.0</v>
      </c>
      <c r="G32" s="74"/>
      <c r="H32" s="113"/>
      <c r="I32" s="71"/>
      <c r="J32" s="114">
        <v>0.0</v>
      </c>
      <c r="K32" s="115">
        <f t="shared" si="20"/>
        <v>0</v>
      </c>
      <c r="L32" s="115">
        <f t="shared" si="21"/>
        <v>0</v>
      </c>
      <c r="M32" s="116">
        <f t="shared" si="22"/>
        <v>0</v>
      </c>
      <c r="N32" s="28"/>
      <c r="O32" s="117">
        <v>0.0</v>
      </c>
      <c r="P32" s="39"/>
      <c r="Q32" s="118">
        <f t="shared" si="23"/>
        <v>0</v>
      </c>
      <c r="R32" s="39"/>
      <c r="S32" s="18"/>
      <c r="T32" s="119">
        <f t="shared" si="24"/>
        <v>0</v>
      </c>
      <c r="U32" s="18"/>
      <c r="V32" s="11"/>
      <c r="W32" s="11"/>
      <c r="X32" s="11"/>
      <c r="Y32" s="11"/>
      <c r="Z32" s="11"/>
    </row>
    <row r="33" ht="15.75" customHeight="1">
      <c r="A33" s="69" t="s">
        <v>67</v>
      </c>
      <c r="B33" s="111">
        <v>0.0</v>
      </c>
      <c r="C33" s="71"/>
      <c r="D33" s="121">
        <v>0.0</v>
      </c>
      <c r="E33" s="113">
        <f t="shared" si="25"/>
        <v>0</v>
      </c>
      <c r="F33" s="112">
        <v>0.0</v>
      </c>
      <c r="G33" s="74"/>
      <c r="H33" s="113"/>
      <c r="I33" s="71"/>
      <c r="J33" s="114">
        <v>0.0</v>
      </c>
      <c r="K33" s="115">
        <f t="shared" si="20"/>
        <v>0</v>
      </c>
      <c r="L33" s="115">
        <f t="shared" si="21"/>
        <v>0</v>
      </c>
      <c r="M33" s="116">
        <f t="shared" si="22"/>
        <v>0</v>
      </c>
      <c r="N33" s="28"/>
      <c r="O33" s="117">
        <v>0.0</v>
      </c>
      <c r="P33" s="39"/>
      <c r="Q33" s="118">
        <f t="shared" si="23"/>
        <v>0</v>
      </c>
      <c r="R33" s="39"/>
      <c r="S33" s="18"/>
      <c r="T33" s="119">
        <f t="shared" si="24"/>
        <v>0</v>
      </c>
      <c r="U33" s="18"/>
      <c r="V33" s="11"/>
      <c r="W33" s="11"/>
      <c r="X33" s="11"/>
      <c r="Y33" s="11"/>
      <c r="Z33" s="11"/>
    </row>
    <row r="34" ht="15.75" customHeight="1">
      <c r="A34" s="124" t="s">
        <v>68</v>
      </c>
      <c r="B34" s="125">
        <f>SUM(B30:B33)</f>
        <v>0</v>
      </c>
      <c r="C34" s="74"/>
      <c r="D34" s="126">
        <f t="shared" ref="D34:F34" si="26">SUM(D30:D33)</f>
        <v>0</v>
      </c>
      <c r="E34" s="126">
        <f t="shared" si="26"/>
        <v>0</v>
      </c>
      <c r="F34" s="126">
        <f t="shared" si="26"/>
        <v>0</v>
      </c>
      <c r="G34" s="74"/>
      <c r="H34" s="126">
        <f>SUM(H30:H33)</f>
        <v>0</v>
      </c>
      <c r="I34" s="71"/>
      <c r="J34" s="126">
        <f t="shared" ref="J34:L34" si="27">SUM(J30:J33)</f>
        <v>0</v>
      </c>
      <c r="K34" s="126">
        <f t="shared" si="27"/>
        <v>0</v>
      </c>
      <c r="L34" s="127">
        <f t="shared" si="27"/>
        <v>0</v>
      </c>
      <c r="M34" s="128">
        <f t="shared" si="22"/>
        <v>0</v>
      </c>
      <c r="N34" s="28"/>
      <c r="O34" s="129">
        <f>SUM(O30:O33)</f>
        <v>0</v>
      </c>
      <c r="P34" s="39"/>
      <c r="Q34" s="131">
        <f>SUM(Q30:Q33)</f>
        <v>0</v>
      </c>
      <c r="R34" s="130"/>
      <c r="S34" s="28"/>
      <c r="T34" s="132">
        <f>SUM(T30:T33)</f>
        <v>0</v>
      </c>
      <c r="U34" s="130"/>
      <c r="V34" s="11"/>
      <c r="W34" s="11"/>
      <c r="X34" s="11"/>
      <c r="Y34" s="11"/>
      <c r="Z34" s="11"/>
    </row>
    <row r="35" ht="15.75" customHeight="1">
      <c r="A35" s="69"/>
      <c r="B35" s="71"/>
      <c r="C35" s="71"/>
      <c r="D35" s="107"/>
      <c r="E35" s="71"/>
      <c r="F35" s="71"/>
      <c r="G35" s="74"/>
      <c r="H35" s="107"/>
      <c r="I35" s="71"/>
      <c r="J35" s="107"/>
      <c r="K35" s="107"/>
      <c r="L35" s="107"/>
      <c r="M35" s="108"/>
      <c r="N35" s="28"/>
      <c r="O35" s="109"/>
      <c r="P35" s="39"/>
      <c r="Q35" s="110"/>
      <c r="R35" s="39"/>
      <c r="S35" s="18"/>
      <c r="T35" s="109"/>
      <c r="U35" s="18"/>
      <c r="V35" s="11"/>
      <c r="W35" s="11"/>
      <c r="X35" s="11"/>
      <c r="Y35" s="11"/>
      <c r="Z35" s="11"/>
    </row>
    <row r="36" ht="15.75" customHeight="1">
      <c r="A36" s="69" t="s">
        <v>69</v>
      </c>
      <c r="B36" s="111">
        <v>0.0</v>
      </c>
      <c r="C36" s="71"/>
      <c r="D36" s="121">
        <v>0.0</v>
      </c>
      <c r="E36" s="113">
        <f t="shared" ref="E36:E43" si="28">D36-F36</f>
        <v>0</v>
      </c>
      <c r="F36" s="112">
        <v>0.0</v>
      </c>
      <c r="G36" s="74"/>
      <c r="H36" s="113"/>
      <c r="I36" s="71"/>
      <c r="J36" s="114">
        <v>0.0</v>
      </c>
      <c r="K36" s="115">
        <f t="shared" ref="K36:K43" si="29">IF($D$4&gt;=12,F36,F36/12*$D$4)</f>
        <v>0</v>
      </c>
      <c r="L36" s="115">
        <f t="shared" ref="L36:L43" si="30">J36-K36</f>
        <v>0</v>
      </c>
      <c r="M36" s="116">
        <f t="shared" ref="M36:M44" si="31">IF(F36=0,0,J36/F36)</f>
        <v>0</v>
      </c>
      <c r="N36" s="28"/>
      <c r="O36" s="117">
        <v>0.0</v>
      </c>
      <c r="P36" s="39"/>
      <c r="Q36" s="118">
        <f t="shared" ref="Q36:Q43" si="32">IF(OR($D$4 = 12,$D$4 = 13),J36,(J36/$D$4)*12+O36)</f>
        <v>0</v>
      </c>
      <c r="R36" s="18"/>
      <c r="S36" s="18"/>
      <c r="T36" s="119">
        <f t="shared" ref="T36:T43" si="33">Q36-F36</f>
        <v>0</v>
      </c>
      <c r="U36" s="18"/>
      <c r="V36" s="11"/>
      <c r="W36" s="11"/>
      <c r="X36" s="11"/>
      <c r="Y36" s="11"/>
      <c r="Z36" s="11"/>
    </row>
    <row r="37" ht="15.75" customHeight="1">
      <c r="A37" s="69" t="s">
        <v>70</v>
      </c>
      <c r="B37" s="111">
        <v>0.0</v>
      </c>
      <c r="C37" s="71"/>
      <c r="D37" s="121">
        <v>0.0</v>
      </c>
      <c r="E37" s="113">
        <f t="shared" si="28"/>
        <v>0</v>
      </c>
      <c r="F37" s="112">
        <v>0.0</v>
      </c>
      <c r="G37" s="74"/>
      <c r="H37" s="113"/>
      <c r="I37" s="71"/>
      <c r="J37" s="114">
        <v>0.0</v>
      </c>
      <c r="K37" s="115">
        <f t="shared" si="29"/>
        <v>0</v>
      </c>
      <c r="L37" s="115">
        <f t="shared" si="30"/>
        <v>0</v>
      </c>
      <c r="M37" s="116">
        <f t="shared" si="31"/>
        <v>0</v>
      </c>
      <c r="N37" s="28"/>
      <c r="O37" s="117">
        <v>0.0</v>
      </c>
      <c r="P37" s="39"/>
      <c r="Q37" s="118">
        <f t="shared" si="32"/>
        <v>0</v>
      </c>
      <c r="R37" s="39"/>
      <c r="S37" s="18"/>
      <c r="T37" s="119">
        <f t="shared" si="33"/>
        <v>0</v>
      </c>
      <c r="U37" s="18"/>
      <c r="V37" s="11"/>
      <c r="W37" s="11"/>
      <c r="X37" s="11"/>
      <c r="Y37" s="11"/>
      <c r="Z37" s="11"/>
    </row>
    <row r="38" ht="15.75" customHeight="1">
      <c r="A38" s="69" t="s">
        <v>71</v>
      </c>
      <c r="B38" s="111">
        <v>0.0</v>
      </c>
      <c r="C38" s="71"/>
      <c r="D38" s="121">
        <v>0.0</v>
      </c>
      <c r="E38" s="113">
        <f t="shared" si="28"/>
        <v>0</v>
      </c>
      <c r="F38" s="112">
        <v>0.0</v>
      </c>
      <c r="G38" s="74"/>
      <c r="H38" s="113"/>
      <c r="I38" s="71"/>
      <c r="J38" s="114">
        <v>0.0</v>
      </c>
      <c r="K38" s="115">
        <f t="shared" si="29"/>
        <v>0</v>
      </c>
      <c r="L38" s="115">
        <f t="shared" si="30"/>
        <v>0</v>
      </c>
      <c r="M38" s="116">
        <f t="shared" si="31"/>
        <v>0</v>
      </c>
      <c r="N38" s="28"/>
      <c r="O38" s="117">
        <v>0.0</v>
      </c>
      <c r="P38" s="39"/>
      <c r="Q38" s="118">
        <f t="shared" si="32"/>
        <v>0</v>
      </c>
      <c r="R38" s="39"/>
      <c r="S38" s="18"/>
      <c r="T38" s="119">
        <f t="shared" si="33"/>
        <v>0</v>
      </c>
      <c r="U38" s="18"/>
      <c r="V38" s="11"/>
      <c r="W38" s="11"/>
      <c r="X38" s="11"/>
      <c r="Y38" s="11"/>
      <c r="Z38" s="11"/>
    </row>
    <row r="39" ht="15.75" customHeight="1">
      <c r="A39" s="69" t="s">
        <v>72</v>
      </c>
      <c r="B39" s="111">
        <v>0.0</v>
      </c>
      <c r="C39" s="71"/>
      <c r="D39" s="121">
        <v>0.0</v>
      </c>
      <c r="E39" s="113">
        <f t="shared" si="28"/>
        <v>0</v>
      </c>
      <c r="F39" s="112">
        <v>0.0</v>
      </c>
      <c r="G39" s="74"/>
      <c r="H39" s="113"/>
      <c r="I39" s="71"/>
      <c r="J39" s="114">
        <v>0.0</v>
      </c>
      <c r="K39" s="115">
        <f t="shared" si="29"/>
        <v>0</v>
      </c>
      <c r="L39" s="115">
        <f t="shared" si="30"/>
        <v>0</v>
      </c>
      <c r="M39" s="116">
        <f t="shared" si="31"/>
        <v>0</v>
      </c>
      <c r="N39" s="28"/>
      <c r="O39" s="117">
        <v>0.0</v>
      </c>
      <c r="P39" s="39"/>
      <c r="Q39" s="118">
        <f t="shared" si="32"/>
        <v>0</v>
      </c>
      <c r="R39" s="39"/>
      <c r="S39" s="18"/>
      <c r="T39" s="119">
        <f t="shared" si="33"/>
        <v>0</v>
      </c>
      <c r="U39" s="18"/>
      <c r="V39" s="11"/>
      <c r="W39" s="11"/>
      <c r="X39" s="11"/>
      <c r="Y39" s="11"/>
      <c r="Z39" s="11"/>
    </row>
    <row r="40" ht="15.75" customHeight="1">
      <c r="A40" s="69" t="s">
        <v>73</v>
      </c>
      <c r="B40" s="111">
        <v>0.0</v>
      </c>
      <c r="C40" s="71"/>
      <c r="D40" s="121">
        <v>0.0</v>
      </c>
      <c r="E40" s="113">
        <f t="shared" si="28"/>
        <v>0</v>
      </c>
      <c r="F40" s="112">
        <v>0.0</v>
      </c>
      <c r="G40" s="74"/>
      <c r="H40" s="113"/>
      <c r="I40" s="71"/>
      <c r="J40" s="114">
        <v>0.0</v>
      </c>
      <c r="K40" s="115">
        <f t="shared" si="29"/>
        <v>0</v>
      </c>
      <c r="L40" s="115">
        <f t="shared" si="30"/>
        <v>0</v>
      </c>
      <c r="M40" s="116">
        <f t="shared" si="31"/>
        <v>0</v>
      </c>
      <c r="N40" s="28"/>
      <c r="O40" s="117">
        <v>0.0</v>
      </c>
      <c r="P40" s="39"/>
      <c r="Q40" s="118">
        <f t="shared" si="32"/>
        <v>0</v>
      </c>
      <c r="R40" s="39"/>
      <c r="S40" s="18"/>
      <c r="T40" s="119">
        <f t="shared" si="33"/>
        <v>0</v>
      </c>
      <c r="U40" s="18"/>
      <c r="V40" s="11"/>
      <c r="W40" s="11"/>
      <c r="X40" s="11"/>
      <c r="Y40" s="11"/>
      <c r="Z40" s="11"/>
    </row>
    <row r="41" ht="15.75" customHeight="1">
      <c r="A41" s="69" t="s">
        <v>74</v>
      </c>
      <c r="B41" s="111">
        <v>0.0</v>
      </c>
      <c r="C41" s="71"/>
      <c r="D41" s="121">
        <v>0.0</v>
      </c>
      <c r="E41" s="113">
        <f t="shared" si="28"/>
        <v>0</v>
      </c>
      <c r="F41" s="112">
        <v>0.0</v>
      </c>
      <c r="G41" s="74"/>
      <c r="H41" s="113"/>
      <c r="I41" s="71"/>
      <c r="J41" s="114">
        <v>0.0</v>
      </c>
      <c r="K41" s="115">
        <f t="shared" si="29"/>
        <v>0</v>
      </c>
      <c r="L41" s="115">
        <f t="shared" si="30"/>
        <v>0</v>
      </c>
      <c r="M41" s="116">
        <f t="shared" si="31"/>
        <v>0</v>
      </c>
      <c r="N41" s="28"/>
      <c r="O41" s="117">
        <v>0.0</v>
      </c>
      <c r="P41" s="39"/>
      <c r="Q41" s="118">
        <f t="shared" si="32"/>
        <v>0</v>
      </c>
      <c r="R41" s="39"/>
      <c r="S41" s="18"/>
      <c r="T41" s="119">
        <f t="shared" si="33"/>
        <v>0</v>
      </c>
      <c r="U41" s="18"/>
      <c r="V41" s="11"/>
      <c r="W41" s="11"/>
      <c r="X41" s="11"/>
      <c r="Y41" s="11"/>
      <c r="Z41" s="11"/>
    </row>
    <row r="42" ht="15.75" customHeight="1">
      <c r="A42" s="69" t="s">
        <v>75</v>
      </c>
      <c r="B42" s="111">
        <v>0.0</v>
      </c>
      <c r="C42" s="71"/>
      <c r="D42" s="121">
        <v>0.0</v>
      </c>
      <c r="E42" s="113">
        <f t="shared" si="28"/>
        <v>0</v>
      </c>
      <c r="F42" s="112">
        <v>0.0</v>
      </c>
      <c r="G42" s="74"/>
      <c r="H42" s="113"/>
      <c r="I42" s="71"/>
      <c r="J42" s="114">
        <v>0.0</v>
      </c>
      <c r="K42" s="115">
        <f t="shared" si="29"/>
        <v>0</v>
      </c>
      <c r="L42" s="115">
        <f t="shared" si="30"/>
        <v>0</v>
      </c>
      <c r="M42" s="116">
        <f t="shared" si="31"/>
        <v>0</v>
      </c>
      <c r="N42" s="28"/>
      <c r="O42" s="117">
        <v>0.0</v>
      </c>
      <c r="P42" s="39"/>
      <c r="Q42" s="118">
        <f t="shared" si="32"/>
        <v>0</v>
      </c>
      <c r="R42" s="39"/>
      <c r="S42" s="18"/>
      <c r="T42" s="119">
        <f t="shared" si="33"/>
        <v>0</v>
      </c>
      <c r="U42" s="18"/>
      <c r="V42" s="11"/>
      <c r="W42" s="11"/>
      <c r="X42" s="11"/>
      <c r="Y42" s="11"/>
      <c r="Z42" s="11"/>
    </row>
    <row r="43" ht="15.75" customHeight="1">
      <c r="A43" s="69" t="s">
        <v>76</v>
      </c>
      <c r="B43" s="111">
        <v>0.0</v>
      </c>
      <c r="C43" s="71"/>
      <c r="D43" s="121">
        <v>0.0</v>
      </c>
      <c r="E43" s="113">
        <f t="shared" si="28"/>
        <v>0</v>
      </c>
      <c r="F43" s="112">
        <v>0.0</v>
      </c>
      <c r="G43" s="74"/>
      <c r="H43" s="113"/>
      <c r="I43" s="71"/>
      <c r="J43" s="114">
        <v>0.0</v>
      </c>
      <c r="K43" s="115">
        <f t="shared" si="29"/>
        <v>0</v>
      </c>
      <c r="L43" s="115">
        <f t="shared" si="30"/>
        <v>0</v>
      </c>
      <c r="M43" s="116">
        <f t="shared" si="31"/>
        <v>0</v>
      </c>
      <c r="N43" s="28"/>
      <c r="O43" s="117">
        <v>0.0</v>
      </c>
      <c r="P43" s="39"/>
      <c r="Q43" s="118">
        <f t="shared" si="32"/>
        <v>0</v>
      </c>
      <c r="R43" s="39"/>
      <c r="S43" s="18"/>
      <c r="T43" s="119">
        <f t="shared" si="33"/>
        <v>0</v>
      </c>
      <c r="U43" s="18"/>
      <c r="V43" s="11"/>
      <c r="W43" s="11"/>
      <c r="X43" s="11"/>
      <c r="Y43" s="11"/>
      <c r="Z43" s="11"/>
    </row>
    <row r="44" ht="15.75" customHeight="1">
      <c r="A44" s="124" t="s">
        <v>77</v>
      </c>
      <c r="B44" s="125">
        <f>SUM(B36:B43)</f>
        <v>0</v>
      </c>
      <c r="C44" s="74"/>
      <c r="D44" s="126">
        <f t="shared" ref="D44:F44" si="34">SUM(D36:D43)</f>
        <v>0</v>
      </c>
      <c r="E44" s="126">
        <f t="shared" si="34"/>
        <v>0</v>
      </c>
      <c r="F44" s="126">
        <f t="shared" si="34"/>
        <v>0</v>
      </c>
      <c r="G44" s="74"/>
      <c r="H44" s="126">
        <f>SUM(H36:H43)</f>
        <v>0</v>
      </c>
      <c r="I44" s="71"/>
      <c r="J44" s="126">
        <f t="shared" ref="J44:L44" si="35">SUM(J36:J43)</f>
        <v>0</v>
      </c>
      <c r="K44" s="126">
        <f t="shared" si="35"/>
        <v>0</v>
      </c>
      <c r="L44" s="135">
        <f t="shared" si="35"/>
        <v>0</v>
      </c>
      <c r="M44" s="128">
        <f t="shared" si="31"/>
        <v>0</v>
      </c>
      <c r="N44" s="28"/>
      <c r="O44" s="129">
        <f>SUM(O36:O43)</f>
        <v>0</v>
      </c>
      <c r="P44" s="39"/>
      <c r="Q44" s="131">
        <f>SUM(Q36:Q43)</f>
        <v>0</v>
      </c>
      <c r="R44" s="130"/>
      <c r="S44" s="28"/>
      <c r="T44" s="132">
        <f>SUM(T36:T43)</f>
        <v>0</v>
      </c>
      <c r="U44" s="28"/>
      <c r="V44" s="11"/>
      <c r="W44" s="11"/>
      <c r="X44" s="11"/>
      <c r="Y44" s="11"/>
      <c r="Z44" s="11"/>
    </row>
    <row r="45" ht="15.75" customHeight="1">
      <c r="A45" s="69"/>
      <c r="B45" s="71"/>
      <c r="C45" s="71"/>
      <c r="D45" s="107"/>
      <c r="E45" s="71"/>
      <c r="F45" s="71"/>
      <c r="G45" s="74"/>
      <c r="H45" s="107"/>
      <c r="I45" s="71"/>
      <c r="J45" s="107"/>
      <c r="K45" s="107"/>
      <c r="L45" s="107"/>
      <c r="M45" s="108"/>
      <c r="N45" s="28"/>
      <c r="O45" s="109"/>
      <c r="P45" s="39"/>
      <c r="Q45" s="110"/>
      <c r="R45" s="39"/>
      <c r="S45" s="18"/>
      <c r="T45" s="109"/>
      <c r="U45" s="18"/>
      <c r="V45" s="11"/>
      <c r="W45" s="11"/>
      <c r="X45" s="11"/>
      <c r="Y45" s="11"/>
      <c r="Z45" s="11"/>
    </row>
    <row r="46" ht="15.75" customHeight="1">
      <c r="A46" s="69" t="s">
        <v>78</v>
      </c>
      <c r="B46" s="111">
        <v>0.0</v>
      </c>
      <c r="C46" s="71"/>
      <c r="D46" s="121">
        <v>0.0</v>
      </c>
      <c r="E46" s="113">
        <f t="shared" ref="E46:E55" si="36">D46-F46</f>
        <v>0</v>
      </c>
      <c r="F46" s="112">
        <v>0.0</v>
      </c>
      <c r="G46" s="74"/>
      <c r="H46" s="113"/>
      <c r="I46" s="71"/>
      <c r="J46" s="114">
        <v>0.0</v>
      </c>
      <c r="K46" s="115">
        <f t="shared" ref="K46:K55" si="37">IF($D$4&gt;=12,F46,F46/12*$D$4)</f>
        <v>0</v>
      </c>
      <c r="L46" s="115">
        <f t="shared" ref="L46:L55" si="38">J46-K46</f>
        <v>0</v>
      </c>
      <c r="M46" s="116">
        <f t="shared" ref="M46:M56" si="39">IF(F46=0,0,J46/F46)</f>
        <v>0</v>
      </c>
      <c r="N46" s="28"/>
      <c r="O46" s="117">
        <v>0.0</v>
      </c>
      <c r="P46" s="39"/>
      <c r="Q46" s="118">
        <f t="shared" ref="Q46:Q55" si="40">IF(OR($D$4 = 12,$D$4 = 13),J46,(J46/$D$4)*12+O46)</f>
        <v>0</v>
      </c>
      <c r="R46" s="39"/>
      <c r="S46" s="18"/>
      <c r="T46" s="119">
        <f t="shared" ref="T46:T55" si="41">Q46-F46</f>
        <v>0</v>
      </c>
      <c r="U46" s="18"/>
      <c r="V46" s="11"/>
      <c r="W46" s="11"/>
      <c r="X46" s="11"/>
      <c r="Y46" s="11"/>
      <c r="Z46" s="11"/>
    </row>
    <row r="47" ht="15.75" customHeight="1">
      <c r="A47" s="69" t="s">
        <v>79</v>
      </c>
      <c r="B47" s="111">
        <v>0.0</v>
      </c>
      <c r="C47" s="71"/>
      <c r="D47" s="121">
        <v>0.0</v>
      </c>
      <c r="E47" s="113">
        <f t="shared" si="36"/>
        <v>0</v>
      </c>
      <c r="F47" s="112">
        <v>0.0</v>
      </c>
      <c r="G47" s="74"/>
      <c r="H47" s="113"/>
      <c r="I47" s="71"/>
      <c r="J47" s="114">
        <v>0.0</v>
      </c>
      <c r="K47" s="115">
        <f t="shared" si="37"/>
        <v>0</v>
      </c>
      <c r="L47" s="115">
        <f t="shared" si="38"/>
        <v>0</v>
      </c>
      <c r="M47" s="116">
        <f t="shared" si="39"/>
        <v>0</v>
      </c>
      <c r="N47" s="28"/>
      <c r="O47" s="117">
        <v>0.0</v>
      </c>
      <c r="P47" s="39"/>
      <c r="Q47" s="118">
        <f t="shared" si="40"/>
        <v>0</v>
      </c>
      <c r="R47" s="39"/>
      <c r="S47" s="18"/>
      <c r="T47" s="119">
        <f t="shared" si="41"/>
        <v>0</v>
      </c>
      <c r="U47" s="18"/>
      <c r="V47" s="11"/>
      <c r="W47" s="11"/>
      <c r="X47" s="11"/>
      <c r="Y47" s="11"/>
      <c r="Z47" s="11"/>
    </row>
    <row r="48" ht="15.75" customHeight="1">
      <c r="A48" s="69" t="s">
        <v>80</v>
      </c>
      <c r="B48" s="111">
        <v>0.0</v>
      </c>
      <c r="C48" s="71"/>
      <c r="D48" s="121">
        <v>0.0</v>
      </c>
      <c r="E48" s="113">
        <f t="shared" si="36"/>
        <v>0</v>
      </c>
      <c r="F48" s="112">
        <v>0.0</v>
      </c>
      <c r="G48" s="74"/>
      <c r="H48" s="113"/>
      <c r="I48" s="71"/>
      <c r="J48" s="114">
        <v>0.0</v>
      </c>
      <c r="K48" s="115">
        <f t="shared" si="37"/>
        <v>0</v>
      </c>
      <c r="L48" s="115">
        <f t="shared" si="38"/>
        <v>0</v>
      </c>
      <c r="M48" s="116">
        <f t="shared" si="39"/>
        <v>0</v>
      </c>
      <c r="N48" s="28"/>
      <c r="O48" s="117">
        <v>0.0</v>
      </c>
      <c r="P48" s="39"/>
      <c r="Q48" s="118">
        <f t="shared" si="40"/>
        <v>0</v>
      </c>
      <c r="R48" s="39"/>
      <c r="S48" s="18"/>
      <c r="T48" s="119">
        <f t="shared" si="41"/>
        <v>0</v>
      </c>
      <c r="U48" s="18"/>
      <c r="V48" s="11"/>
      <c r="W48" s="11"/>
      <c r="X48" s="11"/>
      <c r="Y48" s="11"/>
      <c r="Z48" s="11"/>
    </row>
    <row r="49" ht="15.75" customHeight="1">
      <c r="A49" s="69" t="s">
        <v>81</v>
      </c>
      <c r="B49" s="111">
        <v>0.0</v>
      </c>
      <c r="C49" s="71"/>
      <c r="D49" s="121">
        <v>0.0</v>
      </c>
      <c r="E49" s="113">
        <f t="shared" si="36"/>
        <v>0</v>
      </c>
      <c r="F49" s="112">
        <v>0.0</v>
      </c>
      <c r="G49" s="74"/>
      <c r="H49" s="113"/>
      <c r="I49" s="71"/>
      <c r="J49" s="114">
        <v>0.0</v>
      </c>
      <c r="K49" s="115">
        <f t="shared" si="37"/>
        <v>0</v>
      </c>
      <c r="L49" s="115">
        <f t="shared" si="38"/>
        <v>0</v>
      </c>
      <c r="M49" s="116">
        <f t="shared" si="39"/>
        <v>0</v>
      </c>
      <c r="N49" s="28"/>
      <c r="O49" s="117">
        <v>0.0</v>
      </c>
      <c r="P49" s="39"/>
      <c r="Q49" s="118">
        <f t="shared" si="40"/>
        <v>0</v>
      </c>
      <c r="R49" s="39"/>
      <c r="S49" s="18"/>
      <c r="T49" s="119">
        <f t="shared" si="41"/>
        <v>0</v>
      </c>
      <c r="U49" s="18"/>
      <c r="V49" s="11"/>
      <c r="W49" s="11"/>
      <c r="X49" s="11"/>
      <c r="Y49" s="11"/>
      <c r="Z49" s="11"/>
    </row>
    <row r="50" ht="15.75" customHeight="1">
      <c r="A50" s="69" t="s">
        <v>82</v>
      </c>
      <c r="B50" s="111">
        <v>0.0</v>
      </c>
      <c r="C50" s="71"/>
      <c r="D50" s="121">
        <v>0.0</v>
      </c>
      <c r="E50" s="113">
        <f t="shared" si="36"/>
        <v>0</v>
      </c>
      <c r="F50" s="112">
        <v>0.0</v>
      </c>
      <c r="G50" s="74"/>
      <c r="H50" s="113"/>
      <c r="I50" s="71"/>
      <c r="J50" s="114">
        <v>0.0</v>
      </c>
      <c r="K50" s="115">
        <f t="shared" si="37"/>
        <v>0</v>
      </c>
      <c r="L50" s="115">
        <f t="shared" si="38"/>
        <v>0</v>
      </c>
      <c r="M50" s="116">
        <f t="shared" si="39"/>
        <v>0</v>
      </c>
      <c r="N50" s="28"/>
      <c r="O50" s="117">
        <v>0.0</v>
      </c>
      <c r="P50" s="39"/>
      <c r="Q50" s="118">
        <f t="shared" si="40"/>
        <v>0</v>
      </c>
      <c r="R50" s="39"/>
      <c r="S50" s="18"/>
      <c r="T50" s="119">
        <f t="shared" si="41"/>
        <v>0</v>
      </c>
      <c r="U50" s="18"/>
      <c r="V50" s="11"/>
      <c r="W50" s="11"/>
      <c r="X50" s="11"/>
      <c r="Y50" s="11"/>
      <c r="Z50" s="11"/>
    </row>
    <row r="51" ht="15.75" customHeight="1">
      <c r="A51" s="69" t="s">
        <v>83</v>
      </c>
      <c r="B51" s="111">
        <v>0.0</v>
      </c>
      <c r="C51" s="71"/>
      <c r="D51" s="121">
        <v>0.0</v>
      </c>
      <c r="E51" s="113">
        <f t="shared" si="36"/>
        <v>0</v>
      </c>
      <c r="F51" s="112">
        <v>0.0</v>
      </c>
      <c r="G51" s="74"/>
      <c r="H51" s="113"/>
      <c r="I51" s="71"/>
      <c r="J51" s="114">
        <v>0.0</v>
      </c>
      <c r="K51" s="115">
        <f t="shared" si="37"/>
        <v>0</v>
      </c>
      <c r="L51" s="115">
        <f t="shared" si="38"/>
        <v>0</v>
      </c>
      <c r="M51" s="116">
        <f t="shared" si="39"/>
        <v>0</v>
      </c>
      <c r="N51" s="28"/>
      <c r="O51" s="117">
        <v>0.0</v>
      </c>
      <c r="P51" s="39"/>
      <c r="Q51" s="118">
        <f t="shared" si="40"/>
        <v>0</v>
      </c>
      <c r="R51" s="39"/>
      <c r="S51" s="18"/>
      <c r="T51" s="119">
        <f t="shared" si="41"/>
        <v>0</v>
      </c>
      <c r="U51" s="18"/>
      <c r="V51" s="11"/>
      <c r="W51" s="11"/>
      <c r="X51" s="11"/>
      <c r="Y51" s="11"/>
      <c r="Z51" s="11"/>
    </row>
    <row r="52" ht="15.75" customHeight="1">
      <c r="A52" s="69" t="s">
        <v>84</v>
      </c>
      <c r="B52" s="111">
        <v>0.0</v>
      </c>
      <c r="C52" s="71"/>
      <c r="D52" s="121">
        <v>0.0</v>
      </c>
      <c r="E52" s="113">
        <f t="shared" si="36"/>
        <v>0</v>
      </c>
      <c r="F52" s="112">
        <v>0.0</v>
      </c>
      <c r="G52" s="74"/>
      <c r="H52" s="113"/>
      <c r="I52" s="71"/>
      <c r="J52" s="114">
        <v>0.0</v>
      </c>
      <c r="K52" s="115">
        <f t="shared" si="37"/>
        <v>0</v>
      </c>
      <c r="L52" s="115">
        <f t="shared" si="38"/>
        <v>0</v>
      </c>
      <c r="M52" s="116">
        <f t="shared" si="39"/>
        <v>0</v>
      </c>
      <c r="N52" s="28"/>
      <c r="O52" s="117">
        <v>0.0</v>
      </c>
      <c r="P52" s="39"/>
      <c r="Q52" s="118">
        <f t="shared" si="40"/>
        <v>0</v>
      </c>
      <c r="R52" s="39"/>
      <c r="S52" s="18"/>
      <c r="T52" s="119">
        <f t="shared" si="41"/>
        <v>0</v>
      </c>
      <c r="U52" s="18"/>
      <c r="V52" s="11"/>
      <c r="W52" s="11"/>
      <c r="X52" s="11"/>
      <c r="Y52" s="11"/>
      <c r="Z52" s="11"/>
    </row>
    <row r="53" ht="15.75" customHeight="1">
      <c r="A53" s="69" t="s">
        <v>85</v>
      </c>
      <c r="B53" s="111">
        <v>0.0</v>
      </c>
      <c r="C53" s="71"/>
      <c r="D53" s="121">
        <v>0.0</v>
      </c>
      <c r="E53" s="113">
        <f t="shared" si="36"/>
        <v>0</v>
      </c>
      <c r="F53" s="112">
        <v>0.0</v>
      </c>
      <c r="G53" s="74"/>
      <c r="H53" s="113"/>
      <c r="I53" s="71"/>
      <c r="J53" s="114">
        <v>0.0</v>
      </c>
      <c r="K53" s="115">
        <f t="shared" si="37"/>
        <v>0</v>
      </c>
      <c r="L53" s="115">
        <f t="shared" si="38"/>
        <v>0</v>
      </c>
      <c r="M53" s="116">
        <f t="shared" si="39"/>
        <v>0</v>
      </c>
      <c r="N53" s="28"/>
      <c r="O53" s="117">
        <v>0.0</v>
      </c>
      <c r="P53" s="39"/>
      <c r="Q53" s="118">
        <f t="shared" si="40"/>
        <v>0</v>
      </c>
      <c r="R53" s="39"/>
      <c r="S53" s="18"/>
      <c r="T53" s="119">
        <f t="shared" si="41"/>
        <v>0</v>
      </c>
      <c r="U53" s="18"/>
      <c r="V53" s="11"/>
      <c r="W53" s="11"/>
      <c r="X53" s="11"/>
      <c r="Y53" s="11"/>
      <c r="Z53" s="11"/>
    </row>
    <row r="54" ht="15.75" customHeight="1">
      <c r="A54" s="69" t="s">
        <v>86</v>
      </c>
      <c r="B54" s="111">
        <v>0.0</v>
      </c>
      <c r="C54" s="71"/>
      <c r="D54" s="121">
        <v>0.0</v>
      </c>
      <c r="E54" s="113">
        <f t="shared" si="36"/>
        <v>0</v>
      </c>
      <c r="F54" s="112">
        <v>0.0</v>
      </c>
      <c r="G54" s="74"/>
      <c r="H54" s="113"/>
      <c r="I54" s="71"/>
      <c r="J54" s="114">
        <v>0.0</v>
      </c>
      <c r="K54" s="115">
        <f t="shared" si="37"/>
        <v>0</v>
      </c>
      <c r="L54" s="115">
        <f t="shared" si="38"/>
        <v>0</v>
      </c>
      <c r="M54" s="116">
        <f t="shared" si="39"/>
        <v>0</v>
      </c>
      <c r="N54" s="28"/>
      <c r="O54" s="117">
        <v>0.0</v>
      </c>
      <c r="P54" s="39"/>
      <c r="Q54" s="118">
        <f t="shared" si="40"/>
        <v>0</v>
      </c>
      <c r="R54" s="39"/>
      <c r="S54" s="18"/>
      <c r="T54" s="119">
        <f t="shared" si="41"/>
        <v>0</v>
      </c>
      <c r="U54" s="18"/>
      <c r="V54" s="11"/>
      <c r="W54" s="11"/>
      <c r="X54" s="11"/>
      <c r="Y54" s="11"/>
      <c r="Z54" s="11"/>
    </row>
    <row r="55" ht="15.75" customHeight="1">
      <c r="A55" s="69" t="s">
        <v>87</v>
      </c>
      <c r="B55" s="111">
        <v>0.0</v>
      </c>
      <c r="C55" s="71"/>
      <c r="D55" s="121">
        <v>0.0</v>
      </c>
      <c r="E55" s="113">
        <f t="shared" si="36"/>
        <v>0</v>
      </c>
      <c r="F55" s="112">
        <v>0.0</v>
      </c>
      <c r="G55" s="74"/>
      <c r="H55" s="113"/>
      <c r="I55" s="71"/>
      <c r="J55" s="114">
        <v>0.0</v>
      </c>
      <c r="K55" s="115">
        <f t="shared" si="37"/>
        <v>0</v>
      </c>
      <c r="L55" s="115">
        <f t="shared" si="38"/>
        <v>0</v>
      </c>
      <c r="M55" s="116">
        <f t="shared" si="39"/>
        <v>0</v>
      </c>
      <c r="N55" s="28"/>
      <c r="O55" s="117">
        <v>0.0</v>
      </c>
      <c r="P55" s="39"/>
      <c r="Q55" s="118">
        <f t="shared" si="40"/>
        <v>0</v>
      </c>
      <c r="R55" s="39"/>
      <c r="S55" s="18"/>
      <c r="T55" s="119">
        <f t="shared" si="41"/>
        <v>0</v>
      </c>
      <c r="U55" s="91"/>
      <c r="V55" s="11"/>
      <c r="W55" s="11"/>
      <c r="X55" s="11"/>
      <c r="Y55" s="11"/>
      <c r="Z55" s="11"/>
    </row>
    <row r="56" ht="15.75" customHeight="1">
      <c r="A56" s="124" t="s">
        <v>88</v>
      </c>
      <c r="B56" s="125">
        <f>SUM(B46:B55)</f>
        <v>0</v>
      </c>
      <c r="C56" s="74"/>
      <c r="D56" s="126">
        <f t="shared" ref="D56:F56" si="42">SUM(D46:D55)</f>
        <v>0</v>
      </c>
      <c r="E56" s="126">
        <f t="shared" si="42"/>
        <v>0</v>
      </c>
      <c r="F56" s="126">
        <f t="shared" si="42"/>
        <v>0</v>
      </c>
      <c r="G56" s="74"/>
      <c r="H56" s="126">
        <f>SUM(H46:H55)</f>
        <v>0</v>
      </c>
      <c r="I56" s="71"/>
      <c r="J56" s="126">
        <f t="shared" ref="J56:L56" si="43">SUM(J46:J55)</f>
        <v>0</v>
      </c>
      <c r="K56" s="126">
        <f t="shared" si="43"/>
        <v>0</v>
      </c>
      <c r="L56" s="127">
        <f t="shared" si="43"/>
        <v>0</v>
      </c>
      <c r="M56" s="128">
        <f t="shared" si="39"/>
        <v>0</v>
      </c>
      <c r="N56" s="28"/>
      <c r="O56" s="129">
        <f>SUM(O46:O55)</f>
        <v>0</v>
      </c>
      <c r="P56" s="39"/>
      <c r="Q56" s="131">
        <f>SUM(Q46:Q55)</f>
        <v>0</v>
      </c>
      <c r="R56" s="130"/>
      <c r="S56" s="28"/>
      <c r="T56" s="132">
        <f>SUM(T46:T55)</f>
        <v>0</v>
      </c>
      <c r="U56" s="28"/>
      <c r="V56" s="11"/>
      <c r="W56" s="11"/>
      <c r="X56" s="11"/>
      <c r="Y56" s="11"/>
      <c r="Z56" s="11"/>
    </row>
    <row r="57" ht="15.75" customHeight="1">
      <c r="A57" s="69"/>
      <c r="B57" s="71"/>
      <c r="C57" s="71"/>
      <c r="D57" s="107"/>
      <c r="E57" s="71"/>
      <c r="F57" s="71"/>
      <c r="G57" s="74"/>
      <c r="H57" s="107"/>
      <c r="I57" s="71"/>
      <c r="J57" s="107"/>
      <c r="K57" s="107"/>
      <c r="L57" s="107"/>
      <c r="M57" s="108"/>
      <c r="N57" s="28"/>
      <c r="O57" s="109"/>
      <c r="P57" s="39"/>
      <c r="Q57" s="110"/>
      <c r="R57" s="39"/>
      <c r="S57" s="18"/>
      <c r="T57" s="109"/>
      <c r="U57" s="18"/>
      <c r="V57" s="11"/>
      <c r="W57" s="11"/>
      <c r="X57" s="11"/>
      <c r="Y57" s="11"/>
      <c r="Z57" s="11"/>
    </row>
    <row r="58" ht="15.75" customHeight="1">
      <c r="A58" s="69" t="s">
        <v>89</v>
      </c>
      <c r="B58" s="111">
        <v>0.0</v>
      </c>
      <c r="C58" s="71"/>
      <c r="D58" s="121">
        <v>0.0</v>
      </c>
      <c r="E58" s="113">
        <f t="shared" ref="E58:E66" si="44">D58-F58</f>
        <v>0</v>
      </c>
      <c r="F58" s="112">
        <v>0.0</v>
      </c>
      <c r="G58" s="74"/>
      <c r="H58" s="113"/>
      <c r="I58" s="71"/>
      <c r="J58" s="114">
        <v>0.0</v>
      </c>
      <c r="K58" s="115">
        <f t="shared" ref="K58:K66" si="45">IF($D$4&gt;=12,F58,F58/12*$D$4)</f>
        <v>0</v>
      </c>
      <c r="L58" s="115">
        <f t="shared" ref="L58:L66" si="46">J58-K58</f>
        <v>0</v>
      </c>
      <c r="M58" s="116">
        <f t="shared" ref="M58:M67" si="47">IF(F58=0,0,J58/F58)</f>
        <v>0</v>
      </c>
      <c r="N58" s="28"/>
      <c r="O58" s="117">
        <v>0.0</v>
      </c>
      <c r="P58" s="39"/>
      <c r="Q58" s="118">
        <f t="shared" ref="Q58:Q66" si="48">IF(OR($D$4 = 12,$D$4 = 13),J58,(J58/$D$4)*12+O58)</f>
        <v>0</v>
      </c>
      <c r="R58" s="39"/>
      <c r="S58" s="18"/>
      <c r="T58" s="119">
        <f t="shared" ref="T58:T66" si="49">Q58-F58</f>
        <v>0</v>
      </c>
      <c r="U58" s="18"/>
      <c r="V58" s="11"/>
      <c r="W58" s="11"/>
      <c r="X58" s="11"/>
      <c r="Y58" s="11"/>
      <c r="Z58" s="11"/>
    </row>
    <row r="59" ht="15.75" customHeight="1">
      <c r="A59" s="69" t="s">
        <v>90</v>
      </c>
      <c r="B59" s="111">
        <v>0.0</v>
      </c>
      <c r="C59" s="71"/>
      <c r="D59" s="121">
        <v>0.0</v>
      </c>
      <c r="E59" s="113">
        <f t="shared" si="44"/>
        <v>0</v>
      </c>
      <c r="F59" s="112">
        <v>0.0</v>
      </c>
      <c r="G59" s="74"/>
      <c r="H59" s="113"/>
      <c r="I59" s="71"/>
      <c r="J59" s="114">
        <v>0.0</v>
      </c>
      <c r="K59" s="115">
        <f t="shared" si="45"/>
        <v>0</v>
      </c>
      <c r="L59" s="115">
        <f t="shared" si="46"/>
        <v>0</v>
      </c>
      <c r="M59" s="116">
        <f t="shared" si="47"/>
        <v>0</v>
      </c>
      <c r="N59" s="28"/>
      <c r="O59" s="117">
        <v>0.0</v>
      </c>
      <c r="P59" s="39"/>
      <c r="Q59" s="118">
        <f t="shared" si="48"/>
        <v>0</v>
      </c>
      <c r="R59" s="39"/>
      <c r="S59" s="18"/>
      <c r="T59" s="119">
        <f t="shared" si="49"/>
        <v>0</v>
      </c>
      <c r="U59" s="18"/>
      <c r="V59" s="11"/>
      <c r="W59" s="11"/>
      <c r="X59" s="11"/>
      <c r="Y59" s="11"/>
      <c r="Z59" s="11"/>
    </row>
    <row r="60" ht="15.75" customHeight="1">
      <c r="A60" s="69" t="s">
        <v>91</v>
      </c>
      <c r="B60" s="111">
        <v>0.0</v>
      </c>
      <c r="C60" s="71"/>
      <c r="D60" s="121">
        <v>0.0</v>
      </c>
      <c r="E60" s="113">
        <f t="shared" si="44"/>
        <v>0</v>
      </c>
      <c r="F60" s="112">
        <v>0.0</v>
      </c>
      <c r="G60" s="74"/>
      <c r="H60" s="113"/>
      <c r="I60" s="71"/>
      <c r="J60" s="114">
        <v>0.0</v>
      </c>
      <c r="K60" s="115">
        <f t="shared" si="45"/>
        <v>0</v>
      </c>
      <c r="L60" s="115">
        <f t="shared" si="46"/>
        <v>0</v>
      </c>
      <c r="M60" s="116">
        <f t="shared" si="47"/>
        <v>0</v>
      </c>
      <c r="N60" s="28"/>
      <c r="O60" s="117">
        <v>0.0</v>
      </c>
      <c r="P60" s="39"/>
      <c r="Q60" s="118">
        <f t="shared" si="48"/>
        <v>0</v>
      </c>
      <c r="R60" s="39"/>
      <c r="S60" s="18"/>
      <c r="T60" s="119">
        <f t="shared" si="49"/>
        <v>0</v>
      </c>
      <c r="U60" s="18"/>
      <c r="V60" s="11"/>
      <c r="W60" s="11"/>
      <c r="X60" s="11"/>
      <c r="Y60" s="11"/>
      <c r="Z60" s="11"/>
    </row>
    <row r="61" ht="15.75" customHeight="1">
      <c r="A61" s="69" t="s">
        <v>92</v>
      </c>
      <c r="B61" s="111">
        <v>0.0</v>
      </c>
      <c r="C61" s="71"/>
      <c r="D61" s="121">
        <v>0.0</v>
      </c>
      <c r="E61" s="113">
        <f t="shared" si="44"/>
        <v>0</v>
      </c>
      <c r="F61" s="112">
        <v>0.0</v>
      </c>
      <c r="G61" s="74"/>
      <c r="H61" s="113"/>
      <c r="I61" s="71"/>
      <c r="J61" s="114">
        <v>0.0</v>
      </c>
      <c r="K61" s="115">
        <f t="shared" si="45"/>
        <v>0</v>
      </c>
      <c r="L61" s="115">
        <f t="shared" si="46"/>
        <v>0</v>
      </c>
      <c r="M61" s="116">
        <f t="shared" si="47"/>
        <v>0</v>
      </c>
      <c r="N61" s="28"/>
      <c r="O61" s="117">
        <v>0.0</v>
      </c>
      <c r="P61" s="39"/>
      <c r="Q61" s="118">
        <f t="shared" si="48"/>
        <v>0</v>
      </c>
      <c r="R61" s="39"/>
      <c r="S61" s="18"/>
      <c r="T61" s="119">
        <f t="shared" si="49"/>
        <v>0</v>
      </c>
      <c r="U61" s="91"/>
      <c r="V61" s="11"/>
      <c r="W61" s="11"/>
      <c r="X61" s="11"/>
      <c r="Y61" s="11"/>
      <c r="Z61" s="11"/>
    </row>
    <row r="62" ht="15.75" customHeight="1">
      <c r="A62" s="69" t="s">
        <v>93</v>
      </c>
      <c r="B62" s="111">
        <v>0.0</v>
      </c>
      <c r="C62" s="71"/>
      <c r="D62" s="121">
        <v>0.0</v>
      </c>
      <c r="E62" s="113">
        <f t="shared" si="44"/>
        <v>0</v>
      </c>
      <c r="F62" s="112">
        <v>0.0</v>
      </c>
      <c r="G62" s="74"/>
      <c r="H62" s="113"/>
      <c r="I62" s="71"/>
      <c r="J62" s="114">
        <v>0.0</v>
      </c>
      <c r="K62" s="115">
        <f t="shared" si="45"/>
        <v>0</v>
      </c>
      <c r="L62" s="115">
        <f t="shared" si="46"/>
        <v>0</v>
      </c>
      <c r="M62" s="116">
        <f t="shared" si="47"/>
        <v>0</v>
      </c>
      <c r="N62" s="28"/>
      <c r="O62" s="117">
        <v>0.0</v>
      </c>
      <c r="P62" s="39"/>
      <c r="Q62" s="118">
        <f t="shared" si="48"/>
        <v>0</v>
      </c>
      <c r="R62" s="39"/>
      <c r="S62" s="18"/>
      <c r="T62" s="119">
        <f t="shared" si="49"/>
        <v>0</v>
      </c>
      <c r="U62" s="91"/>
      <c r="V62" s="11"/>
      <c r="W62" s="11"/>
      <c r="X62" s="11"/>
      <c r="Y62" s="11"/>
      <c r="Z62" s="11"/>
    </row>
    <row r="63" ht="15.75" customHeight="1">
      <c r="A63" s="69" t="s">
        <v>94</v>
      </c>
      <c r="B63" s="111">
        <v>0.0</v>
      </c>
      <c r="C63" s="71"/>
      <c r="D63" s="121">
        <v>0.0</v>
      </c>
      <c r="E63" s="113">
        <f t="shared" si="44"/>
        <v>0</v>
      </c>
      <c r="F63" s="112">
        <v>0.0</v>
      </c>
      <c r="G63" s="74"/>
      <c r="H63" s="113"/>
      <c r="I63" s="71"/>
      <c r="J63" s="114">
        <v>0.0</v>
      </c>
      <c r="K63" s="115">
        <f t="shared" si="45"/>
        <v>0</v>
      </c>
      <c r="L63" s="115">
        <f t="shared" si="46"/>
        <v>0</v>
      </c>
      <c r="M63" s="116">
        <f t="shared" si="47"/>
        <v>0</v>
      </c>
      <c r="N63" s="28"/>
      <c r="O63" s="117">
        <v>0.0</v>
      </c>
      <c r="P63" s="39"/>
      <c r="Q63" s="118">
        <f t="shared" si="48"/>
        <v>0</v>
      </c>
      <c r="R63" s="39"/>
      <c r="S63" s="18"/>
      <c r="T63" s="119">
        <f t="shared" si="49"/>
        <v>0</v>
      </c>
      <c r="U63" s="18"/>
      <c r="V63" s="11"/>
      <c r="W63" s="11"/>
      <c r="X63" s="11"/>
      <c r="Y63" s="11"/>
      <c r="Z63" s="11"/>
    </row>
    <row r="64" ht="15.75" customHeight="1">
      <c r="A64" s="69" t="s">
        <v>95</v>
      </c>
      <c r="B64" s="111">
        <v>0.0</v>
      </c>
      <c r="C64" s="71"/>
      <c r="D64" s="121">
        <v>0.0</v>
      </c>
      <c r="E64" s="113">
        <f t="shared" si="44"/>
        <v>0</v>
      </c>
      <c r="F64" s="112">
        <v>0.0</v>
      </c>
      <c r="G64" s="74"/>
      <c r="H64" s="113"/>
      <c r="I64" s="71"/>
      <c r="J64" s="114">
        <v>0.0</v>
      </c>
      <c r="K64" s="115">
        <f t="shared" si="45"/>
        <v>0</v>
      </c>
      <c r="L64" s="115">
        <f t="shared" si="46"/>
        <v>0</v>
      </c>
      <c r="M64" s="116">
        <f t="shared" si="47"/>
        <v>0</v>
      </c>
      <c r="N64" s="28"/>
      <c r="O64" s="117">
        <v>0.0</v>
      </c>
      <c r="P64" s="39"/>
      <c r="Q64" s="118">
        <f t="shared" si="48"/>
        <v>0</v>
      </c>
      <c r="R64" s="39"/>
      <c r="S64" s="18"/>
      <c r="T64" s="119">
        <f t="shared" si="49"/>
        <v>0</v>
      </c>
      <c r="U64" s="18"/>
      <c r="V64" s="11"/>
      <c r="W64" s="11"/>
      <c r="X64" s="11"/>
      <c r="Y64" s="11"/>
      <c r="Z64" s="11"/>
    </row>
    <row r="65" ht="15.75" customHeight="1">
      <c r="A65" s="69" t="s">
        <v>96</v>
      </c>
      <c r="B65" s="111">
        <v>0.0</v>
      </c>
      <c r="C65" s="71"/>
      <c r="D65" s="112">
        <v>0.0</v>
      </c>
      <c r="E65" s="113">
        <f t="shared" si="44"/>
        <v>0</v>
      </c>
      <c r="F65" s="112">
        <v>0.0</v>
      </c>
      <c r="G65" s="74"/>
      <c r="H65" s="113"/>
      <c r="I65" s="71"/>
      <c r="J65" s="114">
        <v>0.0</v>
      </c>
      <c r="K65" s="115">
        <f t="shared" si="45"/>
        <v>0</v>
      </c>
      <c r="L65" s="115">
        <f t="shared" si="46"/>
        <v>0</v>
      </c>
      <c r="M65" s="116">
        <f t="shared" si="47"/>
        <v>0</v>
      </c>
      <c r="N65" s="28"/>
      <c r="O65" s="117">
        <v>0.0</v>
      </c>
      <c r="P65" s="39"/>
      <c r="Q65" s="118">
        <f t="shared" si="48"/>
        <v>0</v>
      </c>
      <c r="R65" s="39"/>
      <c r="S65" s="18"/>
      <c r="T65" s="119">
        <f t="shared" si="49"/>
        <v>0</v>
      </c>
      <c r="U65" s="39"/>
      <c r="V65" s="11"/>
      <c r="W65" s="11"/>
      <c r="X65" s="11"/>
      <c r="Y65" s="11"/>
      <c r="Z65" s="11"/>
    </row>
    <row r="66" ht="15.75" customHeight="1">
      <c r="A66" s="69" t="s">
        <v>97</v>
      </c>
      <c r="B66" s="111">
        <v>0.0</v>
      </c>
      <c r="C66" s="71"/>
      <c r="D66" s="112">
        <v>0.0</v>
      </c>
      <c r="E66" s="113">
        <f t="shared" si="44"/>
        <v>0</v>
      </c>
      <c r="F66" s="112">
        <v>0.0</v>
      </c>
      <c r="G66" s="74"/>
      <c r="H66" s="113"/>
      <c r="I66" s="71"/>
      <c r="J66" s="114">
        <v>0.0</v>
      </c>
      <c r="K66" s="115">
        <f t="shared" si="45"/>
        <v>0</v>
      </c>
      <c r="L66" s="115">
        <f t="shared" si="46"/>
        <v>0</v>
      </c>
      <c r="M66" s="116">
        <f t="shared" si="47"/>
        <v>0</v>
      </c>
      <c r="N66" s="28"/>
      <c r="O66" s="117">
        <v>0.0</v>
      </c>
      <c r="P66" s="39"/>
      <c r="Q66" s="118">
        <f t="shared" si="48"/>
        <v>0</v>
      </c>
      <c r="R66" s="39"/>
      <c r="S66" s="18"/>
      <c r="T66" s="119">
        <f t="shared" si="49"/>
        <v>0</v>
      </c>
      <c r="U66" s="39"/>
      <c r="V66" s="11"/>
      <c r="W66" s="11"/>
      <c r="X66" s="11"/>
      <c r="Y66" s="11"/>
      <c r="Z66" s="11"/>
    </row>
    <row r="67" ht="15.75" customHeight="1">
      <c r="A67" s="124" t="s">
        <v>98</v>
      </c>
      <c r="B67" s="125">
        <f>SUM(B58:B66)</f>
        <v>0</v>
      </c>
      <c r="C67" s="74"/>
      <c r="D67" s="126">
        <f t="shared" ref="D67:F67" si="50">SUM(D58:D66)</f>
        <v>0</v>
      </c>
      <c r="E67" s="126">
        <f t="shared" si="50"/>
        <v>0</v>
      </c>
      <c r="F67" s="126">
        <f t="shared" si="50"/>
        <v>0</v>
      </c>
      <c r="G67" s="74"/>
      <c r="H67" s="126">
        <f>SUM(H58:H66)</f>
        <v>0</v>
      </c>
      <c r="I67" s="71"/>
      <c r="J67" s="126">
        <f t="shared" ref="J67:L67" si="51">SUM(J58:J66)</f>
        <v>0</v>
      </c>
      <c r="K67" s="126">
        <f t="shared" si="51"/>
        <v>0</v>
      </c>
      <c r="L67" s="135">
        <f t="shared" si="51"/>
        <v>0</v>
      </c>
      <c r="M67" s="128">
        <f t="shared" si="47"/>
        <v>0</v>
      </c>
      <c r="N67" s="28"/>
      <c r="O67" s="129">
        <f>SUM(O58:O66)</f>
        <v>0</v>
      </c>
      <c r="P67" s="39"/>
      <c r="Q67" s="131">
        <f>SUM(Q58:Q66)</f>
        <v>0</v>
      </c>
      <c r="R67" s="130"/>
      <c r="S67" s="28"/>
      <c r="T67" s="132">
        <f>SUM(T58:T66)</f>
        <v>0</v>
      </c>
      <c r="U67" s="136"/>
      <c r="V67" s="11"/>
      <c r="W67" s="11"/>
      <c r="X67" s="11"/>
      <c r="Y67" s="11"/>
      <c r="Z67" s="11"/>
    </row>
    <row r="68" ht="15.75" customHeight="1">
      <c r="A68" s="69"/>
      <c r="B68" s="71"/>
      <c r="C68" s="71"/>
      <c r="D68" s="107"/>
      <c r="E68" s="71"/>
      <c r="F68" s="71"/>
      <c r="G68" s="74"/>
      <c r="H68" s="107"/>
      <c r="I68" s="71"/>
      <c r="J68" s="107"/>
      <c r="K68" s="107"/>
      <c r="L68" s="107"/>
      <c r="M68" s="108"/>
      <c r="N68" s="28"/>
      <c r="O68" s="109"/>
      <c r="P68" s="39"/>
      <c r="Q68" s="110"/>
      <c r="R68" s="39"/>
      <c r="S68" s="18"/>
      <c r="T68" s="109"/>
      <c r="U68" s="18"/>
      <c r="V68" s="11"/>
      <c r="W68" s="11"/>
      <c r="X68" s="11"/>
      <c r="Y68" s="11"/>
      <c r="Z68" s="11"/>
    </row>
    <row r="69" ht="15.75" customHeight="1">
      <c r="A69" s="86" t="s">
        <v>99</v>
      </c>
      <c r="B69" s="88">
        <f>B21+B28+B34+B44+B56+B67</f>
        <v>0</v>
      </c>
      <c r="C69" s="137"/>
      <c r="D69" s="88">
        <f t="shared" ref="D69:F69" si="52">D21+D28+D34+D44+D56+D67</f>
        <v>0</v>
      </c>
      <c r="E69" s="88">
        <f t="shared" si="52"/>
        <v>0</v>
      </c>
      <c r="F69" s="88">
        <f t="shared" si="52"/>
        <v>0</v>
      </c>
      <c r="G69" s="74"/>
      <c r="H69" s="88">
        <f>H21+H28+H34+H44+H56+H67</f>
        <v>0</v>
      </c>
      <c r="I69" s="71"/>
      <c r="J69" s="88">
        <f t="shared" ref="J69:L69" si="53">J21+J28+J34+J44+J56+J67</f>
        <v>0</v>
      </c>
      <c r="K69" s="88">
        <f t="shared" si="53"/>
        <v>0</v>
      </c>
      <c r="L69" s="88">
        <f t="shared" si="53"/>
        <v>0</v>
      </c>
      <c r="M69" s="138">
        <f>IF(F69=0,0,J69/F69)</f>
        <v>0</v>
      </c>
      <c r="N69" s="28"/>
      <c r="O69" s="88">
        <f>O21+O28+O34+O44+O56+O67</f>
        <v>0</v>
      </c>
      <c r="P69" s="39"/>
      <c r="Q69" s="139">
        <f>Q21+Q28+Q34+Q44+Q56+Q67</f>
        <v>0</v>
      </c>
      <c r="R69" s="39"/>
      <c r="S69" s="18"/>
      <c r="T69" s="140">
        <f>T21+T28+T34+T44+T56+T67</f>
        <v>0</v>
      </c>
      <c r="U69" s="71"/>
      <c r="V69" s="11"/>
      <c r="W69" s="11"/>
      <c r="X69" s="11"/>
      <c r="Y69" s="11"/>
      <c r="Z69" s="11"/>
    </row>
    <row r="70" ht="15.75" customHeight="1">
      <c r="A70" s="141"/>
      <c r="B70" s="106"/>
      <c r="C70" s="71"/>
      <c r="D70" s="107"/>
      <c r="E70" s="71"/>
      <c r="F70" s="71"/>
      <c r="G70" s="74"/>
      <c r="H70" s="107"/>
      <c r="I70" s="71"/>
      <c r="J70" s="107"/>
      <c r="K70" s="107"/>
      <c r="L70" s="107"/>
      <c r="M70" s="109"/>
      <c r="N70" s="28"/>
      <c r="O70" s="109"/>
      <c r="P70" s="39"/>
      <c r="Q70" s="110"/>
      <c r="R70" s="39"/>
      <c r="S70" s="18"/>
      <c r="T70" s="142"/>
      <c r="U70" s="18"/>
      <c r="V70" s="11"/>
      <c r="W70" s="11"/>
      <c r="X70" s="11"/>
      <c r="Y70" s="11"/>
      <c r="Z70" s="11"/>
    </row>
    <row r="71" ht="15.75" customHeight="1">
      <c r="A71" s="105" t="s">
        <v>100</v>
      </c>
      <c r="B71" s="106"/>
      <c r="C71" s="71"/>
      <c r="D71" s="107"/>
      <c r="E71" s="71"/>
      <c r="F71" s="71"/>
      <c r="G71" s="74"/>
      <c r="H71" s="107"/>
      <c r="I71" s="71"/>
      <c r="J71" s="107"/>
      <c r="K71" s="107"/>
      <c r="L71" s="107"/>
      <c r="M71" s="109"/>
      <c r="N71" s="28"/>
      <c r="O71" s="109"/>
      <c r="P71" s="39"/>
      <c r="Q71" s="110"/>
      <c r="R71" s="39"/>
      <c r="S71" s="18"/>
      <c r="T71" s="109"/>
      <c r="U71" s="18"/>
      <c r="V71" s="11"/>
      <c r="W71" s="11"/>
      <c r="X71" s="11"/>
      <c r="Y71" s="11"/>
      <c r="Z71" s="11"/>
    </row>
    <row r="72" ht="15.75" customHeight="1">
      <c r="A72" s="69" t="s">
        <v>101</v>
      </c>
      <c r="B72" s="111">
        <v>0.0</v>
      </c>
      <c r="C72" s="71"/>
      <c r="D72" s="112">
        <v>0.0</v>
      </c>
      <c r="E72" s="113">
        <f t="shared" ref="E72:E76" si="54">D72-F72</f>
        <v>0</v>
      </c>
      <c r="F72" s="112">
        <v>0.0</v>
      </c>
      <c r="G72" s="74"/>
      <c r="H72" s="113"/>
      <c r="I72" s="71"/>
      <c r="J72" s="114">
        <v>0.0</v>
      </c>
      <c r="K72" s="115">
        <f t="shared" ref="K72:K76" si="55">IF($D$4&gt;=12,F72,F72/12*$D$4)</f>
        <v>0</v>
      </c>
      <c r="L72" s="115">
        <f t="shared" ref="L72:L76" si="56">K72-J72</f>
        <v>0</v>
      </c>
      <c r="M72" s="116">
        <f t="shared" ref="M72:M76" si="57">IF(F72=0,0,J72/F72)</f>
        <v>0</v>
      </c>
      <c r="N72" s="28"/>
      <c r="O72" s="117">
        <v>0.0</v>
      </c>
      <c r="P72" s="39"/>
      <c r="Q72" s="118">
        <f t="shared" ref="Q72:Q76" si="58">IF(OR($D$4=12,$D$4=13),J72,F72+O72)</f>
        <v>0</v>
      </c>
      <c r="R72" s="39"/>
      <c r="S72" s="18"/>
      <c r="T72" s="119">
        <f t="shared" ref="T72:T76" si="59">Q72-F72</f>
        <v>0</v>
      </c>
      <c r="U72" s="91"/>
      <c r="V72" s="11"/>
      <c r="W72" s="11"/>
      <c r="X72" s="11"/>
      <c r="Y72" s="11"/>
      <c r="Z72" s="11"/>
    </row>
    <row r="73" ht="15.75" customHeight="1">
      <c r="A73" s="69" t="s">
        <v>102</v>
      </c>
      <c r="B73" s="111">
        <v>0.0</v>
      </c>
      <c r="C73" s="71"/>
      <c r="D73" s="121">
        <v>0.0</v>
      </c>
      <c r="E73" s="113">
        <f t="shared" si="54"/>
        <v>0</v>
      </c>
      <c r="F73" s="112">
        <v>0.0</v>
      </c>
      <c r="G73" s="74"/>
      <c r="H73" s="113"/>
      <c r="I73" s="71"/>
      <c r="J73" s="114">
        <v>0.0</v>
      </c>
      <c r="K73" s="115">
        <f t="shared" si="55"/>
        <v>0</v>
      </c>
      <c r="L73" s="115">
        <f t="shared" si="56"/>
        <v>0</v>
      </c>
      <c r="M73" s="116">
        <f t="shared" si="57"/>
        <v>0</v>
      </c>
      <c r="N73" s="28"/>
      <c r="O73" s="117">
        <v>0.0</v>
      </c>
      <c r="P73" s="39"/>
      <c r="Q73" s="118">
        <f t="shared" si="58"/>
        <v>0</v>
      </c>
      <c r="R73" s="39"/>
      <c r="S73" s="18"/>
      <c r="T73" s="119">
        <f t="shared" si="59"/>
        <v>0</v>
      </c>
      <c r="U73" s="91"/>
      <c r="V73" s="11"/>
      <c r="W73" s="11"/>
      <c r="X73" s="11"/>
      <c r="Y73" s="11"/>
      <c r="Z73" s="11"/>
    </row>
    <row r="74" ht="15.75" customHeight="1">
      <c r="A74" s="69" t="s">
        <v>103</v>
      </c>
      <c r="B74" s="111">
        <v>0.0</v>
      </c>
      <c r="C74" s="71"/>
      <c r="D74" s="121">
        <v>0.0</v>
      </c>
      <c r="E74" s="113">
        <f t="shared" si="54"/>
        <v>0</v>
      </c>
      <c r="F74" s="112">
        <v>0.0</v>
      </c>
      <c r="G74" s="74"/>
      <c r="H74" s="113"/>
      <c r="I74" s="71"/>
      <c r="J74" s="114">
        <v>0.0</v>
      </c>
      <c r="K74" s="115">
        <f t="shared" si="55"/>
        <v>0</v>
      </c>
      <c r="L74" s="115">
        <f t="shared" si="56"/>
        <v>0</v>
      </c>
      <c r="M74" s="116">
        <f t="shared" si="57"/>
        <v>0</v>
      </c>
      <c r="N74" s="28"/>
      <c r="O74" s="117">
        <v>0.0</v>
      </c>
      <c r="P74" s="39">
        <v>3799500.0</v>
      </c>
      <c r="Q74" s="118">
        <f t="shared" si="58"/>
        <v>0</v>
      </c>
      <c r="R74" s="39"/>
      <c r="S74" s="18"/>
      <c r="T74" s="119">
        <f t="shared" si="59"/>
        <v>0</v>
      </c>
      <c r="U74" s="91"/>
      <c r="V74" s="11"/>
      <c r="W74" s="11"/>
      <c r="X74" s="11"/>
      <c r="Y74" s="11"/>
      <c r="Z74" s="11"/>
    </row>
    <row r="75" ht="15.75" customHeight="1">
      <c r="A75" s="69" t="s">
        <v>104</v>
      </c>
      <c r="B75" s="111">
        <v>0.0</v>
      </c>
      <c r="C75" s="71"/>
      <c r="D75" s="121">
        <v>0.0</v>
      </c>
      <c r="E75" s="113">
        <f t="shared" si="54"/>
        <v>0</v>
      </c>
      <c r="F75" s="112">
        <v>0.0</v>
      </c>
      <c r="G75" s="74"/>
      <c r="H75" s="113"/>
      <c r="I75" s="71"/>
      <c r="J75" s="114">
        <v>0.0</v>
      </c>
      <c r="K75" s="115">
        <f t="shared" si="55"/>
        <v>0</v>
      </c>
      <c r="L75" s="115">
        <f t="shared" si="56"/>
        <v>0</v>
      </c>
      <c r="M75" s="116">
        <f t="shared" si="57"/>
        <v>0</v>
      </c>
      <c r="N75" s="28"/>
      <c r="O75" s="117">
        <v>0.0</v>
      </c>
      <c r="P75" s="39"/>
      <c r="Q75" s="118">
        <f t="shared" si="58"/>
        <v>0</v>
      </c>
      <c r="R75" s="39"/>
      <c r="S75" s="18"/>
      <c r="T75" s="119">
        <f t="shared" si="59"/>
        <v>0</v>
      </c>
      <c r="U75" s="143"/>
      <c r="V75" s="11"/>
      <c r="W75" s="11"/>
      <c r="X75" s="11"/>
      <c r="Y75" s="11"/>
      <c r="Z75" s="11"/>
    </row>
    <row r="76" ht="15.75" customHeight="1">
      <c r="A76" s="69" t="s">
        <v>105</v>
      </c>
      <c r="B76" s="111">
        <v>0.0</v>
      </c>
      <c r="C76" s="71"/>
      <c r="D76" s="112">
        <v>0.0</v>
      </c>
      <c r="E76" s="113">
        <f t="shared" si="54"/>
        <v>0</v>
      </c>
      <c r="F76" s="112">
        <v>0.0</v>
      </c>
      <c r="G76" s="74"/>
      <c r="H76" s="113"/>
      <c r="I76" s="71"/>
      <c r="J76" s="114">
        <v>0.0</v>
      </c>
      <c r="K76" s="115">
        <f t="shared" si="55"/>
        <v>0</v>
      </c>
      <c r="L76" s="115">
        <f t="shared" si="56"/>
        <v>0</v>
      </c>
      <c r="M76" s="116">
        <f t="shared" si="57"/>
        <v>0</v>
      </c>
      <c r="N76" s="28"/>
      <c r="O76" s="117">
        <v>0.0</v>
      </c>
      <c r="P76" s="39"/>
      <c r="Q76" s="118">
        <f t="shared" si="58"/>
        <v>0</v>
      </c>
      <c r="R76" s="39"/>
      <c r="S76" s="18"/>
      <c r="T76" s="119">
        <f t="shared" si="59"/>
        <v>0</v>
      </c>
      <c r="U76" s="144"/>
      <c r="V76" s="11"/>
      <c r="W76" s="11"/>
      <c r="X76" s="11"/>
      <c r="Y76" s="11"/>
      <c r="Z76" s="11"/>
    </row>
    <row r="77" ht="15.75" customHeight="1">
      <c r="A77" s="124" t="s">
        <v>106</v>
      </c>
      <c r="B77" s="126">
        <f>SUM(B72:B76)</f>
        <v>0</v>
      </c>
      <c r="C77" s="137"/>
      <c r="D77" s="126">
        <f t="shared" ref="D77:T77" si="60">SUM(D72:D76)</f>
        <v>0</v>
      </c>
      <c r="E77" s="126">
        <f t="shared" si="60"/>
        <v>0</v>
      </c>
      <c r="F77" s="126">
        <f t="shared" si="60"/>
        <v>0</v>
      </c>
      <c r="G77" s="126">
        <f t="shared" si="60"/>
        <v>0</v>
      </c>
      <c r="H77" s="126">
        <f t="shared" si="60"/>
        <v>0</v>
      </c>
      <c r="I77" s="126">
        <f t="shared" si="60"/>
        <v>0</v>
      </c>
      <c r="J77" s="126">
        <f t="shared" si="60"/>
        <v>0</v>
      </c>
      <c r="K77" s="126">
        <f t="shared" si="60"/>
        <v>0</v>
      </c>
      <c r="L77" s="126">
        <f t="shared" si="60"/>
        <v>0</v>
      </c>
      <c r="M77" s="126">
        <f t="shared" si="60"/>
        <v>0</v>
      </c>
      <c r="N77" s="126">
        <f t="shared" si="60"/>
        <v>0</v>
      </c>
      <c r="O77" s="126">
        <f t="shared" si="60"/>
        <v>0</v>
      </c>
      <c r="P77" s="126">
        <f t="shared" si="60"/>
        <v>3799500</v>
      </c>
      <c r="Q77" s="126">
        <f t="shared" si="60"/>
        <v>0</v>
      </c>
      <c r="R77" s="126">
        <f t="shared" si="60"/>
        <v>0</v>
      </c>
      <c r="S77" s="126">
        <f t="shared" si="60"/>
        <v>0</v>
      </c>
      <c r="T77" s="126">
        <f t="shared" si="60"/>
        <v>0</v>
      </c>
      <c r="U77" s="145"/>
      <c r="V77" s="11"/>
      <c r="W77" s="11"/>
      <c r="X77" s="11"/>
      <c r="Y77" s="11"/>
      <c r="Z77" s="11"/>
    </row>
    <row r="78" ht="15.75" customHeight="1">
      <c r="A78" s="69"/>
      <c r="B78" s="71"/>
      <c r="C78" s="71"/>
      <c r="D78" s="107"/>
      <c r="E78" s="71"/>
      <c r="F78" s="71"/>
      <c r="G78" s="74"/>
      <c r="H78" s="107"/>
      <c r="I78" s="71"/>
      <c r="J78" s="107"/>
      <c r="K78" s="107"/>
      <c r="L78" s="107"/>
      <c r="M78" s="108"/>
      <c r="N78" s="28"/>
      <c r="O78" s="109"/>
      <c r="P78" s="39"/>
      <c r="Q78" s="110"/>
      <c r="R78" s="39"/>
      <c r="S78" s="18"/>
      <c r="T78" s="109"/>
      <c r="U78" s="39"/>
      <c r="V78" s="11"/>
      <c r="W78" s="11"/>
      <c r="X78" s="11"/>
      <c r="Y78" s="11"/>
      <c r="Z78" s="11"/>
    </row>
    <row r="79" ht="15.75" customHeight="1">
      <c r="A79" s="69" t="s">
        <v>107</v>
      </c>
      <c r="B79" s="111">
        <v>0.0</v>
      </c>
      <c r="C79" s="71"/>
      <c r="D79" s="121">
        <v>0.0</v>
      </c>
      <c r="E79" s="113">
        <f t="shared" ref="E79:E88" si="61">D79-F79</f>
        <v>0</v>
      </c>
      <c r="F79" s="112">
        <v>0.0</v>
      </c>
      <c r="G79" s="74"/>
      <c r="H79" s="113"/>
      <c r="I79" s="71"/>
      <c r="J79" s="114">
        <v>0.0</v>
      </c>
      <c r="K79" s="115">
        <f t="shared" ref="K79:K90" si="62">IF($D$4&gt;=12,F79,F79/12*$D$4)</f>
        <v>0</v>
      </c>
      <c r="L79" s="115">
        <f t="shared" ref="L79:L90" si="63">K79-J79</f>
        <v>0</v>
      </c>
      <c r="M79" s="116">
        <f t="shared" ref="M79:M91" si="64">IF(F79=0,0,J79/F79)</f>
        <v>0</v>
      </c>
      <c r="N79" s="28"/>
      <c r="O79" s="117">
        <v>0.0</v>
      </c>
      <c r="P79" s="39"/>
      <c r="Q79" s="118">
        <f t="shared" ref="Q79:Q90" si="65">IF(OR($D$4 = 12,$D$4 = 13),J79,(J79/$D$4)*12+O79)</f>
        <v>0</v>
      </c>
      <c r="R79" s="39"/>
      <c r="S79" s="18"/>
      <c r="T79" s="119">
        <f t="shared" ref="T79:T90" si="66">Q79-F79</f>
        <v>0</v>
      </c>
      <c r="U79" s="18"/>
      <c r="V79" s="11"/>
      <c r="W79" s="11"/>
      <c r="X79" s="11"/>
      <c r="Y79" s="11"/>
      <c r="Z79" s="11"/>
    </row>
    <row r="80" ht="15.75" customHeight="1">
      <c r="A80" s="69" t="s">
        <v>108</v>
      </c>
      <c r="B80" s="111">
        <v>0.0</v>
      </c>
      <c r="C80" s="71"/>
      <c r="D80" s="121">
        <v>0.0</v>
      </c>
      <c r="E80" s="113">
        <f t="shared" si="61"/>
        <v>0</v>
      </c>
      <c r="F80" s="112">
        <v>0.0</v>
      </c>
      <c r="G80" s="74"/>
      <c r="H80" s="113"/>
      <c r="I80" s="71"/>
      <c r="J80" s="114">
        <v>0.0</v>
      </c>
      <c r="K80" s="115">
        <f t="shared" si="62"/>
        <v>0</v>
      </c>
      <c r="L80" s="115">
        <f t="shared" si="63"/>
        <v>0</v>
      </c>
      <c r="M80" s="116">
        <f t="shared" si="64"/>
        <v>0</v>
      </c>
      <c r="N80" s="28"/>
      <c r="O80" s="117">
        <v>0.0</v>
      </c>
      <c r="P80" s="39"/>
      <c r="Q80" s="118">
        <f t="shared" si="65"/>
        <v>0</v>
      </c>
      <c r="R80" s="39"/>
      <c r="S80" s="18"/>
      <c r="T80" s="119">
        <f t="shared" si="66"/>
        <v>0</v>
      </c>
      <c r="U80" s="39"/>
      <c r="V80" s="11"/>
      <c r="W80" s="11"/>
      <c r="X80" s="11"/>
      <c r="Y80" s="11"/>
      <c r="Z80" s="11"/>
    </row>
    <row r="81" ht="15.75" customHeight="1">
      <c r="A81" s="69" t="s">
        <v>109</v>
      </c>
      <c r="B81" s="111">
        <v>0.0</v>
      </c>
      <c r="C81" s="71"/>
      <c r="D81" s="121">
        <v>0.0</v>
      </c>
      <c r="E81" s="113">
        <f t="shared" si="61"/>
        <v>0</v>
      </c>
      <c r="F81" s="112">
        <v>0.0</v>
      </c>
      <c r="G81" s="74"/>
      <c r="H81" s="113"/>
      <c r="I81" s="71"/>
      <c r="J81" s="114">
        <v>0.0</v>
      </c>
      <c r="K81" s="115">
        <f t="shared" si="62"/>
        <v>0</v>
      </c>
      <c r="L81" s="115">
        <f t="shared" si="63"/>
        <v>0</v>
      </c>
      <c r="M81" s="116">
        <f t="shared" si="64"/>
        <v>0</v>
      </c>
      <c r="N81" s="28"/>
      <c r="O81" s="117">
        <v>0.0</v>
      </c>
      <c r="P81" s="39"/>
      <c r="Q81" s="118">
        <f t="shared" si="65"/>
        <v>0</v>
      </c>
      <c r="R81" s="39"/>
      <c r="S81" s="18"/>
      <c r="T81" s="119">
        <f t="shared" si="66"/>
        <v>0</v>
      </c>
      <c r="U81" s="18"/>
      <c r="V81" s="11"/>
      <c r="W81" s="11"/>
      <c r="X81" s="11"/>
      <c r="Y81" s="11"/>
      <c r="Z81" s="11"/>
    </row>
    <row r="82" ht="15.75" customHeight="1">
      <c r="A82" s="69" t="s">
        <v>110</v>
      </c>
      <c r="B82" s="111">
        <v>0.0</v>
      </c>
      <c r="C82" s="71"/>
      <c r="D82" s="121">
        <v>0.0</v>
      </c>
      <c r="E82" s="113">
        <f t="shared" si="61"/>
        <v>0</v>
      </c>
      <c r="F82" s="112">
        <v>0.0</v>
      </c>
      <c r="G82" s="74"/>
      <c r="H82" s="113"/>
      <c r="I82" s="71"/>
      <c r="J82" s="114">
        <v>0.0</v>
      </c>
      <c r="K82" s="115">
        <f t="shared" si="62"/>
        <v>0</v>
      </c>
      <c r="L82" s="115">
        <f t="shared" si="63"/>
        <v>0</v>
      </c>
      <c r="M82" s="116">
        <f t="shared" si="64"/>
        <v>0</v>
      </c>
      <c r="N82" s="28"/>
      <c r="O82" s="117">
        <v>0.0</v>
      </c>
      <c r="P82" s="39"/>
      <c r="Q82" s="118">
        <f t="shared" si="65"/>
        <v>0</v>
      </c>
      <c r="R82" s="39"/>
      <c r="S82" s="18"/>
      <c r="T82" s="119">
        <f t="shared" si="66"/>
        <v>0</v>
      </c>
      <c r="U82" s="18"/>
      <c r="V82" s="11"/>
      <c r="W82" s="11"/>
      <c r="X82" s="11"/>
      <c r="Y82" s="11"/>
      <c r="Z82" s="11"/>
    </row>
    <row r="83" ht="15.75" customHeight="1">
      <c r="A83" s="69" t="s">
        <v>111</v>
      </c>
      <c r="B83" s="111">
        <v>0.0</v>
      </c>
      <c r="C83" s="71"/>
      <c r="D83" s="121">
        <v>0.0</v>
      </c>
      <c r="E83" s="113">
        <f t="shared" si="61"/>
        <v>0</v>
      </c>
      <c r="F83" s="112">
        <v>0.0</v>
      </c>
      <c r="G83" s="74"/>
      <c r="H83" s="113"/>
      <c r="I83" s="71"/>
      <c r="J83" s="114">
        <v>0.0</v>
      </c>
      <c r="K83" s="115">
        <f t="shared" si="62"/>
        <v>0</v>
      </c>
      <c r="L83" s="115">
        <f t="shared" si="63"/>
        <v>0</v>
      </c>
      <c r="M83" s="116">
        <f t="shared" si="64"/>
        <v>0</v>
      </c>
      <c r="N83" s="28"/>
      <c r="O83" s="117">
        <v>0.0</v>
      </c>
      <c r="P83" s="39"/>
      <c r="Q83" s="118">
        <f t="shared" si="65"/>
        <v>0</v>
      </c>
      <c r="R83" s="39"/>
      <c r="S83" s="18"/>
      <c r="T83" s="119">
        <f t="shared" si="66"/>
        <v>0</v>
      </c>
      <c r="U83" s="18"/>
      <c r="V83" s="11"/>
      <c r="W83" s="11"/>
      <c r="X83" s="11"/>
      <c r="Y83" s="11"/>
      <c r="Z83" s="11"/>
    </row>
    <row r="84" ht="15.75" customHeight="1">
      <c r="A84" s="69" t="s">
        <v>112</v>
      </c>
      <c r="B84" s="111">
        <v>0.0</v>
      </c>
      <c r="C84" s="71"/>
      <c r="D84" s="121">
        <v>0.0</v>
      </c>
      <c r="E84" s="113">
        <f t="shared" si="61"/>
        <v>0</v>
      </c>
      <c r="F84" s="112">
        <v>0.0</v>
      </c>
      <c r="G84" s="74"/>
      <c r="H84" s="113"/>
      <c r="I84" s="71"/>
      <c r="J84" s="114">
        <v>0.0</v>
      </c>
      <c r="K84" s="115">
        <f t="shared" si="62"/>
        <v>0</v>
      </c>
      <c r="L84" s="115">
        <f t="shared" si="63"/>
        <v>0</v>
      </c>
      <c r="M84" s="116">
        <f t="shared" si="64"/>
        <v>0</v>
      </c>
      <c r="N84" s="28"/>
      <c r="O84" s="117">
        <v>0.0</v>
      </c>
      <c r="P84" s="39"/>
      <c r="Q84" s="118">
        <f t="shared" si="65"/>
        <v>0</v>
      </c>
      <c r="R84" s="39"/>
      <c r="S84" s="18"/>
      <c r="T84" s="119">
        <f t="shared" si="66"/>
        <v>0</v>
      </c>
      <c r="U84" s="18"/>
      <c r="V84" s="11"/>
      <c r="W84" s="11"/>
      <c r="X84" s="11"/>
      <c r="Y84" s="11"/>
      <c r="Z84" s="11"/>
    </row>
    <row r="85" ht="15.75" customHeight="1">
      <c r="A85" s="69" t="s">
        <v>113</v>
      </c>
      <c r="B85" s="111">
        <v>0.0</v>
      </c>
      <c r="C85" s="71"/>
      <c r="D85" s="121">
        <v>0.0</v>
      </c>
      <c r="E85" s="113">
        <f t="shared" si="61"/>
        <v>0</v>
      </c>
      <c r="F85" s="112">
        <v>0.0</v>
      </c>
      <c r="G85" s="74"/>
      <c r="H85" s="113"/>
      <c r="I85" s="71"/>
      <c r="J85" s="114">
        <v>0.0</v>
      </c>
      <c r="K85" s="115">
        <f t="shared" si="62"/>
        <v>0</v>
      </c>
      <c r="L85" s="115">
        <f t="shared" si="63"/>
        <v>0</v>
      </c>
      <c r="M85" s="116">
        <f t="shared" si="64"/>
        <v>0</v>
      </c>
      <c r="N85" s="28"/>
      <c r="O85" s="117">
        <v>0.0</v>
      </c>
      <c r="P85" s="39"/>
      <c r="Q85" s="118">
        <f t="shared" si="65"/>
        <v>0</v>
      </c>
      <c r="R85" s="39"/>
      <c r="S85" s="18"/>
      <c r="T85" s="119">
        <f t="shared" si="66"/>
        <v>0</v>
      </c>
      <c r="U85" s="18"/>
      <c r="V85" s="11"/>
      <c r="W85" s="11"/>
      <c r="X85" s="11"/>
      <c r="Y85" s="11"/>
      <c r="Z85" s="11"/>
    </row>
    <row r="86" ht="15.75" customHeight="1">
      <c r="A86" s="69" t="s">
        <v>114</v>
      </c>
      <c r="B86" s="111">
        <v>0.0</v>
      </c>
      <c r="C86" s="71"/>
      <c r="D86" s="121">
        <v>0.0</v>
      </c>
      <c r="E86" s="113">
        <f t="shared" si="61"/>
        <v>0</v>
      </c>
      <c r="F86" s="112">
        <v>0.0</v>
      </c>
      <c r="G86" s="74"/>
      <c r="H86" s="113"/>
      <c r="I86" s="71"/>
      <c r="J86" s="114">
        <v>0.0</v>
      </c>
      <c r="K86" s="115">
        <f t="shared" si="62"/>
        <v>0</v>
      </c>
      <c r="L86" s="115">
        <f t="shared" si="63"/>
        <v>0</v>
      </c>
      <c r="M86" s="116">
        <f t="shared" si="64"/>
        <v>0</v>
      </c>
      <c r="N86" s="28"/>
      <c r="O86" s="117">
        <v>0.0</v>
      </c>
      <c r="P86" s="39"/>
      <c r="Q86" s="118">
        <f t="shared" si="65"/>
        <v>0</v>
      </c>
      <c r="R86" s="39"/>
      <c r="S86" s="18"/>
      <c r="T86" s="119">
        <f t="shared" si="66"/>
        <v>0</v>
      </c>
      <c r="U86" s="18"/>
      <c r="V86" s="11"/>
      <c r="W86" s="11"/>
      <c r="X86" s="11"/>
      <c r="Y86" s="11"/>
      <c r="Z86" s="11"/>
    </row>
    <row r="87" ht="15.75" customHeight="1">
      <c r="A87" s="69" t="s">
        <v>115</v>
      </c>
      <c r="B87" s="111">
        <v>0.0</v>
      </c>
      <c r="C87" s="71"/>
      <c r="D87" s="121">
        <v>0.0</v>
      </c>
      <c r="E87" s="113">
        <f t="shared" si="61"/>
        <v>0</v>
      </c>
      <c r="F87" s="112">
        <v>0.0</v>
      </c>
      <c r="G87" s="74"/>
      <c r="H87" s="113"/>
      <c r="I87" s="71"/>
      <c r="J87" s="114">
        <v>0.0</v>
      </c>
      <c r="K87" s="115">
        <f t="shared" si="62"/>
        <v>0</v>
      </c>
      <c r="L87" s="115">
        <f t="shared" si="63"/>
        <v>0</v>
      </c>
      <c r="M87" s="116">
        <f t="shared" si="64"/>
        <v>0</v>
      </c>
      <c r="N87" s="28"/>
      <c r="O87" s="117">
        <v>0.0</v>
      </c>
      <c r="P87" s="39"/>
      <c r="Q87" s="118">
        <f t="shared" si="65"/>
        <v>0</v>
      </c>
      <c r="R87" s="39"/>
      <c r="S87" s="18"/>
      <c r="T87" s="119">
        <f t="shared" si="66"/>
        <v>0</v>
      </c>
      <c r="U87" s="18"/>
      <c r="V87" s="11"/>
      <c r="W87" s="11"/>
      <c r="X87" s="11"/>
      <c r="Y87" s="11"/>
      <c r="Z87" s="11"/>
    </row>
    <row r="88" ht="15.75" customHeight="1">
      <c r="A88" s="69" t="s">
        <v>116</v>
      </c>
      <c r="B88" s="111">
        <v>0.0</v>
      </c>
      <c r="C88" s="71"/>
      <c r="D88" s="121">
        <v>0.0</v>
      </c>
      <c r="E88" s="113">
        <f t="shared" si="61"/>
        <v>0</v>
      </c>
      <c r="F88" s="112">
        <v>0.0</v>
      </c>
      <c r="G88" s="74"/>
      <c r="H88" s="113"/>
      <c r="I88" s="71"/>
      <c r="J88" s="114">
        <v>0.0</v>
      </c>
      <c r="K88" s="115">
        <f t="shared" si="62"/>
        <v>0</v>
      </c>
      <c r="L88" s="115">
        <f t="shared" si="63"/>
        <v>0</v>
      </c>
      <c r="M88" s="116">
        <f t="shared" si="64"/>
        <v>0</v>
      </c>
      <c r="N88" s="28"/>
      <c r="O88" s="117">
        <v>0.0</v>
      </c>
      <c r="P88" s="39"/>
      <c r="Q88" s="118">
        <f t="shared" si="65"/>
        <v>0</v>
      </c>
      <c r="R88" s="39"/>
      <c r="S88" s="18"/>
      <c r="T88" s="119">
        <f t="shared" si="66"/>
        <v>0</v>
      </c>
      <c r="U88" s="18"/>
      <c r="V88" s="11"/>
      <c r="W88" s="11"/>
      <c r="X88" s="11"/>
      <c r="Y88" s="11"/>
      <c r="Z88" s="11"/>
    </row>
    <row r="89" ht="15.75" customHeight="1">
      <c r="A89" s="69" t="s">
        <v>117</v>
      </c>
      <c r="B89" s="111">
        <v>0.0</v>
      </c>
      <c r="C89" s="71"/>
      <c r="D89" s="112">
        <v>0.0</v>
      </c>
      <c r="E89" s="133">
        <v>0.0</v>
      </c>
      <c r="F89" s="112">
        <v>0.0</v>
      </c>
      <c r="G89" s="74"/>
      <c r="H89" s="113"/>
      <c r="I89" s="71"/>
      <c r="J89" s="114">
        <v>0.0</v>
      </c>
      <c r="K89" s="115">
        <f t="shared" si="62"/>
        <v>0</v>
      </c>
      <c r="L89" s="115">
        <f t="shared" si="63"/>
        <v>0</v>
      </c>
      <c r="M89" s="116">
        <f t="shared" si="64"/>
        <v>0</v>
      </c>
      <c r="N89" s="28"/>
      <c r="O89" s="117">
        <v>0.0</v>
      </c>
      <c r="P89" s="39"/>
      <c r="Q89" s="118">
        <f t="shared" si="65"/>
        <v>0</v>
      </c>
      <c r="R89" s="39"/>
      <c r="S89" s="18"/>
      <c r="T89" s="119">
        <f t="shared" si="66"/>
        <v>0</v>
      </c>
      <c r="U89" s="39"/>
      <c r="V89" s="11"/>
      <c r="W89" s="11"/>
      <c r="X89" s="11"/>
      <c r="Y89" s="11"/>
      <c r="Z89" s="11"/>
    </row>
    <row r="90" ht="15.75" customHeight="1">
      <c r="A90" s="69" t="s">
        <v>118</v>
      </c>
      <c r="B90" s="111">
        <v>0.0</v>
      </c>
      <c r="C90" s="71"/>
      <c r="D90" s="121">
        <v>0.0</v>
      </c>
      <c r="E90" s="113">
        <f>D90-F90</f>
        <v>0</v>
      </c>
      <c r="F90" s="112">
        <v>0.0</v>
      </c>
      <c r="G90" s="74"/>
      <c r="H90" s="113"/>
      <c r="I90" s="71"/>
      <c r="J90" s="114">
        <v>0.0</v>
      </c>
      <c r="K90" s="115">
        <f t="shared" si="62"/>
        <v>0</v>
      </c>
      <c r="L90" s="115">
        <f t="shared" si="63"/>
        <v>0</v>
      </c>
      <c r="M90" s="116">
        <f t="shared" si="64"/>
        <v>0</v>
      </c>
      <c r="N90" s="28"/>
      <c r="O90" s="117">
        <v>0.0</v>
      </c>
      <c r="P90" s="39"/>
      <c r="Q90" s="118">
        <f t="shared" si="65"/>
        <v>0</v>
      </c>
      <c r="R90" s="39"/>
      <c r="S90" s="18"/>
      <c r="T90" s="119">
        <f t="shared" si="66"/>
        <v>0</v>
      </c>
      <c r="U90" s="39"/>
      <c r="V90" s="11"/>
      <c r="W90" s="11"/>
      <c r="X90" s="11"/>
      <c r="Y90" s="11"/>
      <c r="Z90" s="11"/>
    </row>
    <row r="91" ht="15.75" customHeight="1">
      <c r="A91" s="124" t="s">
        <v>119</v>
      </c>
      <c r="B91" s="125">
        <f>SUM(B79:B90)</f>
        <v>0</v>
      </c>
      <c r="C91" s="74"/>
      <c r="D91" s="126">
        <f t="shared" ref="D91:F91" si="67">SUM(D79:D90)</f>
        <v>0</v>
      </c>
      <c r="E91" s="126">
        <f t="shared" si="67"/>
        <v>0</v>
      </c>
      <c r="F91" s="126">
        <f t="shared" si="67"/>
        <v>0</v>
      </c>
      <c r="G91" s="74"/>
      <c r="H91" s="126">
        <f>SUM(H79:H90)</f>
        <v>0</v>
      </c>
      <c r="I91" s="71"/>
      <c r="J91" s="126">
        <f t="shared" ref="J91:L91" si="68">SUM(J79:J90)</f>
        <v>0</v>
      </c>
      <c r="K91" s="126">
        <f t="shared" si="68"/>
        <v>0</v>
      </c>
      <c r="L91" s="123">
        <f t="shared" si="68"/>
        <v>0</v>
      </c>
      <c r="M91" s="128">
        <f t="shared" si="64"/>
        <v>0</v>
      </c>
      <c r="N91" s="28"/>
      <c r="O91" s="129">
        <f>SUM(O79:O90)</f>
        <v>0</v>
      </c>
      <c r="P91" s="39"/>
      <c r="Q91" s="131">
        <f>SUM(Q79:Q90)</f>
        <v>0</v>
      </c>
      <c r="R91" s="130"/>
      <c r="S91" s="28"/>
      <c r="T91" s="132">
        <f>SUM(T79:T90)</f>
        <v>0</v>
      </c>
      <c r="U91" s="74"/>
      <c r="V91" s="11"/>
      <c r="W91" s="11"/>
      <c r="X91" s="11"/>
      <c r="Y91" s="11"/>
      <c r="Z91" s="11"/>
    </row>
    <row r="92" ht="15.75" customHeight="1">
      <c r="A92" s="69"/>
      <c r="B92" s="71"/>
      <c r="C92" s="71"/>
      <c r="D92" s="107"/>
      <c r="E92" s="71"/>
      <c r="F92" s="71"/>
      <c r="G92" s="74"/>
      <c r="H92" s="107"/>
      <c r="I92" s="71"/>
      <c r="J92" s="107"/>
      <c r="K92" s="107"/>
      <c r="L92" s="107"/>
      <c r="M92" s="108"/>
      <c r="N92" s="28"/>
      <c r="O92" s="109"/>
      <c r="P92" s="39"/>
      <c r="Q92" s="110"/>
      <c r="R92" s="39"/>
      <c r="S92" s="18"/>
      <c r="T92" s="109"/>
      <c r="U92" s="18"/>
      <c r="V92" s="11"/>
      <c r="W92" s="11"/>
      <c r="X92" s="11"/>
      <c r="Y92" s="11"/>
      <c r="Z92" s="11"/>
    </row>
    <row r="93" ht="15.75" customHeight="1">
      <c r="A93" s="86" t="s">
        <v>120</v>
      </c>
      <c r="B93" s="88">
        <f>B77+B91</f>
        <v>0</v>
      </c>
      <c r="C93" s="137"/>
      <c r="D93" s="88">
        <f t="shared" ref="D93:L93" si="69">D77+D91</f>
        <v>0</v>
      </c>
      <c r="E93" s="88">
        <f t="shared" si="69"/>
        <v>0</v>
      </c>
      <c r="F93" s="88">
        <f t="shared" si="69"/>
        <v>0</v>
      </c>
      <c r="G93" s="88">
        <f t="shared" si="69"/>
        <v>0</v>
      </c>
      <c r="H93" s="88">
        <f t="shared" si="69"/>
        <v>0</v>
      </c>
      <c r="I93" s="88">
        <f t="shared" si="69"/>
        <v>0</v>
      </c>
      <c r="J93" s="88">
        <f t="shared" si="69"/>
        <v>0</v>
      </c>
      <c r="K93" s="88">
        <f t="shared" si="69"/>
        <v>0</v>
      </c>
      <c r="L93" s="88">
        <f t="shared" si="69"/>
        <v>0</v>
      </c>
      <c r="M93" s="138">
        <f>IF(F93=0,0,J93/F93)</f>
        <v>0</v>
      </c>
      <c r="N93" s="28"/>
      <c r="O93" s="146">
        <f>O77+O91</f>
        <v>0</v>
      </c>
      <c r="P93" s="39"/>
      <c r="Q93" s="139">
        <f>Q77+Q91</f>
        <v>0</v>
      </c>
      <c r="R93" s="39"/>
      <c r="S93" s="18"/>
      <c r="T93" s="140">
        <f>T77+T91</f>
        <v>0</v>
      </c>
      <c r="U93" s="122"/>
      <c r="V93" s="11"/>
      <c r="W93" s="11"/>
      <c r="X93" s="11"/>
      <c r="Y93" s="11"/>
      <c r="Z93" s="11"/>
    </row>
    <row r="94" ht="15.75" customHeight="1">
      <c r="A94" s="41"/>
      <c r="B94" s="147"/>
      <c r="C94" s="74"/>
      <c r="D94" s="71"/>
      <c r="E94" s="71"/>
      <c r="F94" s="71"/>
      <c r="G94" s="74"/>
      <c r="H94" s="148"/>
      <c r="I94" s="71"/>
      <c r="J94" s="71"/>
      <c r="K94" s="71"/>
      <c r="L94" s="71"/>
      <c r="M94" s="18"/>
      <c r="N94" s="28"/>
      <c r="O94" s="42"/>
      <c r="P94" s="39"/>
      <c r="Q94" s="149"/>
      <c r="R94" s="39"/>
      <c r="S94" s="18"/>
      <c r="T94" s="18"/>
      <c r="U94" s="18"/>
      <c r="V94" s="11"/>
      <c r="W94" s="11"/>
      <c r="X94" s="11"/>
      <c r="Y94" s="11"/>
      <c r="Z94" s="11"/>
    </row>
    <row r="95" ht="15.75" customHeight="1">
      <c r="A95" s="150" t="s">
        <v>121</v>
      </c>
      <c r="B95" s="151">
        <f>B69-B93</f>
        <v>0</v>
      </c>
      <c r="C95" s="151"/>
      <c r="D95" s="151">
        <f t="shared" ref="D95:T95" si="70">D69-D93</f>
        <v>0</v>
      </c>
      <c r="E95" s="151">
        <f t="shared" si="70"/>
        <v>0</v>
      </c>
      <c r="F95" s="151">
        <f t="shared" si="70"/>
        <v>0</v>
      </c>
      <c r="G95" s="151">
        <f t="shared" si="70"/>
        <v>0</v>
      </c>
      <c r="H95" s="151">
        <f t="shared" si="70"/>
        <v>0</v>
      </c>
      <c r="I95" s="151">
        <f t="shared" si="70"/>
        <v>0</v>
      </c>
      <c r="J95" s="151">
        <f t="shared" si="70"/>
        <v>0</v>
      </c>
      <c r="K95" s="151">
        <f t="shared" si="70"/>
        <v>0</v>
      </c>
      <c r="L95" s="151">
        <f t="shared" si="70"/>
        <v>0</v>
      </c>
      <c r="M95" s="151">
        <f t="shared" si="70"/>
        <v>0</v>
      </c>
      <c r="N95" s="151">
        <f t="shared" si="70"/>
        <v>0</v>
      </c>
      <c r="O95" s="151">
        <f t="shared" si="70"/>
        <v>0</v>
      </c>
      <c r="P95" s="151">
        <f t="shared" si="70"/>
        <v>0</v>
      </c>
      <c r="Q95" s="151">
        <f t="shared" si="70"/>
        <v>0</v>
      </c>
      <c r="R95" s="151">
        <f t="shared" si="70"/>
        <v>0</v>
      </c>
      <c r="S95" s="151">
        <f t="shared" si="70"/>
        <v>0</v>
      </c>
      <c r="T95" s="151">
        <f t="shared" si="70"/>
        <v>0</v>
      </c>
      <c r="U95" s="152"/>
      <c r="V95" s="153"/>
      <c r="W95" s="153"/>
      <c r="X95" s="153"/>
      <c r="Y95" s="153"/>
      <c r="Z95" s="153"/>
    </row>
    <row r="96" ht="15.75" customHeight="1">
      <c r="A96" s="41"/>
      <c r="B96" s="147"/>
      <c r="C96" s="74"/>
      <c r="D96" s="71"/>
      <c r="E96" s="71"/>
      <c r="F96" s="71"/>
      <c r="G96" s="74"/>
      <c r="H96" s="148"/>
      <c r="I96" s="71"/>
      <c r="J96" s="71"/>
      <c r="K96" s="71"/>
      <c r="L96" s="71"/>
      <c r="M96" s="18"/>
      <c r="N96" s="28"/>
      <c r="O96" s="42"/>
      <c r="P96" s="39"/>
      <c r="Q96" s="149"/>
      <c r="R96" s="39"/>
      <c r="S96" s="18"/>
      <c r="T96" s="18"/>
      <c r="U96" s="18"/>
      <c r="V96" s="11"/>
      <c r="W96" s="11"/>
      <c r="X96" s="11"/>
      <c r="Y96" s="11"/>
      <c r="Z96" s="11"/>
    </row>
    <row r="97" ht="15.75" customHeight="1">
      <c r="A97" s="54" t="s">
        <v>122</v>
      </c>
      <c r="B97" s="154"/>
      <c r="C97" s="155"/>
      <c r="D97" s="66"/>
      <c r="E97" s="67"/>
      <c r="F97" s="60"/>
      <c r="G97" s="74"/>
      <c r="H97" s="60"/>
      <c r="I97" s="71"/>
      <c r="J97" s="60"/>
      <c r="K97" s="67"/>
      <c r="L97" s="67"/>
      <c r="M97" s="60"/>
      <c r="N97" s="28"/>
      <c r="O97" s="60"/>
      <c r="P97" s="39"/>
      <c r="Q97" s="156"/>
      <c r="R97" s="62"/>
      <c r="S97" s="63"/>
      <c r="T97" s="60"/>
      <c r="U97" s="18"/>
      <c r="V97" s="11"/>
      <c r="W97" s="11"/>
      <c r="X97" s="11"/>
      <c r="Y97" s="11"/>
      <c r="Z97" s="11"/>
    </row>
    <row r="98" ht="15.75" customHeight="1">
      <c r="A98" s="157" t="s">
        <v>123</v>
      </c>
      <c r="B98" s="158">
        <f>SUM(B9+B10+B93-B89-B90)-SUM(B69-B65-B66)</f>
        <v>0</v>
      </c>
      <c r="C98" s="71"/>
      <c r="D98" s="121">
        <f>SUM(D9+D10+D93-D89-D90)-SUM(D69-D65-D66)</f>
        <v>0</v>
      </c>
      <c r="E98" s="159"/>
      <c r="F98" s="121">
        <f t="shared" ref="F98:F99" si="71">D98</f>
        <v>0</v>
      </c>
      <c r="G98" s="74"/>
      <c r="H98" s="75"/>
      <c r="I98" s="71"/>
      <c r="J98" s="160"/>
      <c r="K98" s="160"/>
      <c r="L98" s="160"/>
      <c r="M98" s="161"/>
      <c r="N98" s="162"/>
      <c r="O98" s="163"/>
      <c r="P98" s="39"/>
      <c r="Q98" s="118">
        <f>SUM(Q9+Q10+Q93-Q89-Q90)-SUM(Q69-Q65-Q66)</f>
        <v>0</v>
      </c>
      <c r="R98" s="39"/>
      <c r="S98" s="18"/>
      <c r="T98" s="119">
        <f>T95-T99</f>
        <v>0</v>
      </c>
      <c r="U98" s="18"/>
      <c r="V98" s="11"/>
      <c r="W98" s="11"/>
      <c r="X98" s="11"/>
      <c r="Y98" s="11"/>
      <c r="Z98" s="11"/>
    </row>
    <row r="99" ht="15.75" customHeight="1">
      <c r="A99" s="69" t="s">
        <v>124</v>
      </c>
      <c r="B99" s="158">
        <f>B14-B65-B66+B89+B90</f>
        <v>0</v>
      </c>
      <c r="C99" s="71"/>
      <c r="D99" s="121">
        <f>D14-D65-D66+D89+D90</f>
        <v>0</v>
      </c>
      <c r="E99" s="113"/>
      <c r="F99" s="121">
        <f t="shared" si="71"/>
        <v>0</v>
      </c>
      <c r="G99" s="74"/>
      <c r="H99" s="75"/>
      <c r="I99" s="71"/>
      <c r="J99" s="160"/>
      <c r="K99" s="160"/>
      <c r="L99" s="160"/>
      <c r="M99" s="161"/>
      <c r="N99" s="162"/>
      <c r="O99" s="163"/>
      <c r="P99" s="39"/>
      <c r="Q99" s="118">
        <f>Q14-Q65-Q66+Q89+Q90</f>
        <v>0</v>
      </c>
      <c r="R99" s="39"/>
      <c r="S99" s="18"/>
      <c r="T99" s="119">
        <f>T14-T65-T66+T89</f>
        <v>0</v>
      </c>
      <c r="U99" s="18"/>
      <c r="V99" s="11"/>
      <c r="W99" s="11"/>
      <c r="X99" s="11"/>
      <c r="Y99" s="11"/>
      <c r="Z99" s="11"/>
    </row>
    <row r="100" ht="15.75" customHeight="1">
      <c r="A100" s="86" t="s">
        <v>125</v>
      </c>
      <c r="B100" s="164">
        <f>SUM(B98:B99)</f>
        <v>0</v>
      </c>
      <c r="C100" s="71"/>
      <c r="D100" s="88">
        <f>SUM(D98:D99)</f>
        <v>0</v>
      </c>
      <c r="E100" s="88"/>
      <c r="F100" s="88">
        <f>SUM(F98:F99)</f>
        <v>0</v>
      </c>
      <c r="G100" s="74"/>
      <c r="H100" s="88">
        <f>SUM(H98:H99)</f>
        <v>0</v>
      </c>
      <c r="I100" s="71"/>
      <c r="J100" s="88"/>
      <c r="K100" s="88"/>
      <c r="L100" s="88"/>
      <c r="M100" s="138"/>
      <c r="N100" s="28"/>
      <c r="O100" s="146"/>
      <c r="P100" s="39"/>
      <c r="Q100" s="139">
        <f>SUM(Q98:Q99)</f>
        <v>0</v>
      </c>
      <c r="R100" s="39"/>
      <c r="S100" s="18"/>
      <c r="T100" s="140">
        <f>SUM(T98:T99)</f>
        <v>0</v>
      </c>
      <c r="U100" s="18"/>
      <c r="V100" s="11"/>
      <c r="W100" s="11"/>
      <c r="X100" s="11"/>
      <c r="Y100" s="11"/>
      <c r="Z100" s="11"/>
    </row>
    <row r="101">
      <c r="A101" s="18"/>
      <c r="B101" s="71"/>
      <c r="C101" s="71"/>
      <c r="D101" s="71"/>
      <c r="E101" s="71"/>
      <c r="F101" s="71"/>
      <c r="G101" s="74"/>
      <c r="H101" s="71"/>
      <c r="I101" s="71"/>
      <c r="J101" s="71"/>
      <c r="K101" s="71"/>
      <c r="L101" s="71"/>
      <c r="M101" s="39"/>
      <c r="N101" s="28"/>
      <c r="O101" s="39"/>
      <c r="P101" s="39"/>
      <c r="Q101" s="165"/>
      <c r="R101" s="39"/>
      <c r="S101" s="18"/>
      <c r="T101" s="39"/>
      <c r="U101" s="18"/>
      <c r="V101" s="11"/>
      <c r="W101" s="11"/>
      <c r="X101" s="11"/>
      <c r="Y101" s="11"/>
      <c r="Z101" s="11"/>
    </row>
    <row r="102" ht="27.75" customHeight="1">
      <c r="A102" s="166" t="s">
        <v>126</v>
      </c>
      <c r="B102" s="167"/>
      <c r="C102" s="167"/>
      <c r="D102" s="167"/>
      <c r="E102" s="167"/>
      <c r="F102" s="167"/>
      <c r="G102" s="167"/>
      <c r="H102" s="167"/>
      <c r="I102" s="85"/>
      <c r="J102" s="167"/>
      <c r="K102" s="167"/>
      <c r="L102" s="167"/>
      <c r="M102" s="168"/>
      <c r="N102" s="169"/>
      <c r="O102" s="168"/>
      <c r="P102" s="170"/>
      <c r="Q102" s="171">
        <f>Q100</f>
        <v>0</v>
      </c>
      <c r="R102" s="172" t="str">
        <f>IF(Q102&lt;0,"Deficit","Surplus")</f>
        <v>Surplus</v>
      </c>
      <c r="S102" s="173"/>
      <c r="T102" s="168"/>
      <c r="U102" s="174"/>
      <c r="V102" s="11"/>
      <c r="W102" s="11"/>
      <c r="X102" s="11"/>
      <c r="Y102" s="11"/>
      <c r="Z102" s="11"/>
    </row>
    <row r="103" ht="15.75" customHeight="1">
      <c r="A103" s="18"/>
      <c r="B103" s="71"/>
      <c r="C103" s="71"/>
      <c r="D103" s="71"/>
      <c r="E103" s="71"/>
      <c r="F103" s="71"/>
      <c r="G103" s="74"/>
      <c r="H103" s="71"/>
      <c r="I103" s="71"/>
      <c r="J103" s="71"/>
      <c r="K103" s="71"/>
      <c r="L103" s="71"/>
      <c r="M103" s="39"/>
      <c r="N103" s="28"/>
      <c r="O103" s="39"/>
      <c r="P103" s="39"/>
      <c r="Q103" s="165"/>
      <c r="R103" s="39"/>
      <c r="S103" s="18"/>
      <c r="T103" s="39"/>
      <c r="U103" s="18"/>
      <c r="V103" s="11"/>
      <c r="W103" s="11"/>
      <c r="X103" s="11"/>
      <c r="Y103" s="11"/>
      <c r="Z103" s="11"/>
    </row>
    <row r="104" ht="15.75" customHeight="1">
      <c r="A104" s="105" t="s">
        <v>127</v>
      </c>
      <c r="B104" s="105"/>
      <c r="C104" s="105"/>
      <c r="D104" s="105"/>
      <c r="E104" s="105"/>
      <c r="F104" s="105"/>
      <c r="G104" s="74"/>
      <c r="H104" s="105"/>
      <c r="I104" s="71"/>
      <c r="J104" s="105"/>
      <c r="K104" s="105"/>
      <c r="L104" s="105"/>
      <c r="M104" s="105"/>
      <c r="N104" s="28"/>
      <c r="O104" s="105"/>
      <c r="P104" s="105"/>
      <c r="Q104" s="175"/>
      <c r="R104" s="105"/>
      <c r="S104" s="105"/>
      <c r="T104" s="105"/>
      <c r="U104" s="105"/>
      <c r="V104" s="11"/>
      <c r="W104" s="11"/>
      <c r="X104" s="11"/>
      <c r="Y104" s="11"/>
      <c r="Z104" s="11"/>
    </row>
    <row r="105" ht="15.75" customHeight="1">
      <c r="A105" s="69" t="s">
        <v>128</v>
      </c>
      <c r="B105" s="111">
        <v>0.0</v>
      </c>
      <c r="C105" s="71"/>
      <c r="D105" s="121">
        <v>0.0</v>
      </c>
      <c r="E105" s="113">
        <f t="shared" ref="E105:E112" si="72">D105-F105</f>
        <v>0</v>
      </c>
      <c r="F105" s="112">
        <v>0.0</v>
      </c>
      <c r="G105" s="74"/>
      <c r="H105" s="107">
        <v>0.0</v>
      </c>
      <c r="I105" s="71"/>
      <c r="J105" s="114">
        <v>0.0</v>
      </c>
      <c r="K105" s="115">
        <f t="shared" ref="K105:K112" si="73">IF($D$4&gt;=12,F105,F105/12*$D$4)</f>
        <v>0</v>
      </c>
      <c r="L105" s="115">
        <f t="shared" ref="L105:L112" si="74">J105-K105</f>
        <v>0</v>
      </c>
      <c r="M105" s="116">
        <f t="shared" ref="M105:M112" si="75">IF(F105=0,0,J105/F105)</f>
        <v>0</v>
      </c>
      <c r="N105" s="28"/>
      <c r="O105" s="176">
        <v>0.0</v>
      </c>
      <c r="P105" s="39"/>
      <c r="Q105" s="118">
        <f t="shared" ref="Q105:Q112" si="76">IF(OR($D$4=12,$D$4=13),J105,F105+O105)</f>
        <v>0</v>
      </c>
      <c r="R105" s="39"/>
      <c r="S105" s="18"/>
      <c r="T105" s="119">
        <f t="shared" ref="T105:T112" si="77">Q105-F105</f>
        <v>0</v>
      </c>
      <c r="U105" s="177"/>
      <c r="V105" s="11"/>
      <c r="W105" s="11"/>
      <c r="X105" s="11"/>
      <c r="Y105" s="11"/>
      <c r="Z105" s="11"/>
    </row>
    <row r="106" ht="15.75" customHeight="1">
      <c r="A106" s="69" t="s">
        <v>129</v>
      </c>
      <c r="B106" s="111">
        <v>0.0</v>
      </c>
      <c r="C106" s="71"/>
      <c r="D106" s="121">
        <v>0.0</v>
      </c>
      <c r="E106" s="113">
        <f t="shared" si="72"/>
        <v>0</v>
      </c>
      <c r="F106" s="112">
        <v>0.0</v>
      </c>
      <c r="G106" s="74"/>
      <c r="H106" s="107">
        <v>0.0</v>
      </c>
      <c r="I106" s="71"/>
      <c r="J106" s="114">
        <v>0.0</v>
      </c>
      <c r="K106" s="115">
        <f t="shared" si="73"/>
        <v>0</v>
      </c>
      <c r="L106" s="115">
        <f t="shared" si="74"/>
        <v>0</v>
      </c>
      <c r="M106" s="116">
        <f t="shared" si="75"/>
        <v>0</v>
      </c>
      <c r="N106" s="28"/>
      <c r="O106" s="176">
        <v>0.0</v>
      </c>
      <c r="P106" s="39"/>
      <c r="Q106" s="118">
        <f t="shared" si="76"/>
        <v>0</v>
      </c>
      <c r="R106" s="39"/>
      <c r="S106" s="18"/>
      <c r="T106" s="119">
        <f t="shared" si="77"/>
        <v>0</v>
      </c>
      <c r="U106" s="18"/>
      <c r="V106" s="11"/>
      <c r="W106" s="11"/>
      <c r="X106" s="11"/>
      <c r="Y106" s="11"/>
      <c r="Z106" s="11"/>
    </row>
    <row r="107" ht="15.75" customHeight="1">
      <c r="A107" s="69" t="s">
        <v>130</v>
      </c>
      <c r="B107" s="111">
        <v>0.0</v>
      </c>
      <c r="C107" s="71"/>
      <c r="D107" s="121">
        <v>0.0</v>
      </c>
      <c r="E107" s="113">
        <f t="shared" si="72"/>
        <v>0</v>
      </c>
      <c r="F107" s="112">
        <v>0.0</v>
      </c>
      <c r="G107" s="74"/>
      <c r="H107" s="107">
        <v>0.0</v>
      </c>
      <c r="I107" s="71"/>
      <c r="J107" s="114">
        <v>0.0</v>
      </c>
      <c r="K107" s="115">
        <f t="shared" si="73"/>
        <v>0</v>
      </c>
      <c r="L107" s="115">
        <f t="shared" si="74"/>
        <v>0</v>
      </c>
      <c r="M107" s="116">
        <f t="shared" si="75"/>
        <v>0</v>
      </c>
      <c r="N107" s="28"/>
      <c r="O107" s="176">
        <v>0.0</v>
      </c>
      <c r="P107" s="39"/>
      <c r="Q107" s="118">
        <f t="shared" si="76"/>
        <v>0</v>
      </c>
      <c r="R107" s="39"/>
      <c r="S107" s="18"/>
      <c r="T107" s="119">
        <f t="shared" si="77"/>
        <v>0</v>
      </c>
      <c r="U107" s="18"/>
      <c r="V107" s="11"/>
      <c r="W107" s="11"/>
      <c r="X107" s="11"/>
      <c r="Y107" s="11"/>
      <c r="Z107" s="11"/>
    </row>
    <row r="108" ht="15.75" customHeight="1">
      <c r="A108" s="69" t="s">
        <v>131</v>
      </c>
      <c r="B108" s="111">
        <v>0.0</v>
      </c>
      <c r="C108" s="71"/>
      <c r="D108" s="121">
        <v>0.0</v>
      </c>
      <c r="E108" s="113">
        <f t="shared" si="72"/>
        <v>0</v>
      </c>
      <c r="F108" s="112">
        <v>0.0</v>
      </c>
      <c r="G108" s="74"/>
      <c r="H108" s="107"/>
      <c r="I108" s="71"/>
      <c r="J108" s="114">
        <v>0.0</v>
      </c>
      <c r="K108" s="115">
        <f t="shared" si="73"/>
        <v>0</v>
      </c>
      <c r="L108" s="115">
        <f t="shared" si="74"/>
        <v>0</v>
      </c>
      <c r="M108" s="116">
        <f t="shared" si="75"/>
        <v>0</v>
      </c>
      <c r="N108" s="28"/>
      <c r="O108" s="176">
        <v>0.0</v>
      </c>
      <c r="P108" s="39"/>
      <c r="Q108" s="118">
        <f t="shared" si="76"/>
        <v>0</v>
      </c>
      <c r="R108" s="39"/>
      <c r="S108" s="18"/>
      <c r="T108" s="119">
        <f t="shared" si="77"/>
        <v>0</v>
      </c>
      <c r="U108" s="18"/>
      <c r="V108" s="11"/>
      <c r="W108" s="11"/>
      <c r="X108" s="11"/>
      <c r="Y108" s="11"/>
      <c r="Z108" s="11"/>
    </row>
    <row r="109" ht="15.75" customHeight="1">
      <c r="A109" s="69" t="s">
        <v>132</v>
      </c>
      <c r="B109" s="111">
        <v>0.0</v>
      </c>
      <c r="C109" s="71"/>
      <c r="D109" s="121">
        <v>0.0</v>
      </c>
      <c r="E109" s="113">
        <f t="shared" si="72"/>
        <v>0</v>
      </c>
      <c r="F109" s="112">
        <v>0.0</v>
      </c>
      <c r="G109" s="74"/>
      <c r="H109" s="107"/>
      <c r="I109" s="71"/>
      <c r="J109" s="114">
        <v>0.0</v>
      </c>
      <c r="K109" s="115">
        <f t="shared" si="73"/>
        <v>0</v>
      </c>
      <c r="L109" s="115">
        <f t="shared" si="74"/>
        <v>0</v>
      </c>
      <c r="M109" s="116">
        <f t="shared" si="75"/>
        <v>0</v>
      </c>
      <c r="N109" s="28"/>
      <c r="O109" s="176">
        <v>0.0</v>
      </c>
      <c r="P109" s="39"/>
      <c r="Q109" s="118">
        <f t="shared" si="76"/>
        <v>0</v>
      </c>
      <c r="R109" s="39"/>
      <c r="S109" s="18"/>
      <c r="T109" s="119">
        <f t="shared" si="77"/>
        <v>0</v>
      </c>
      <c r="U109" s="18"/>
      <c r="V109" s="11"/>
      <c r="W109" s="11"/>
      <c r="X109" s="11"/>
      <c r="Y109" s="11"/>
      <c r="Z109" s="11"/>
    </row>
    <row r="110" ht="15.75" customHeight="1">
      <c r="A110" s="69" t="s">
        <v>133</v>
      </c>
      <c r="B110" s="111">
        <v>0.0</v>
      </c>
      <c r="C110" s="71"/>
      <c r="D110" s="121">
        <v>0.0</v>
      </c>
      <c r="E110" s="113">
        <f t="shared" si="72"/>
        <v>0</v>
      </c>
      <c r="F110" s="112">
        <v>0.0</v>
      </c>
      <c r="G110" s="74"/>
      <c r="H110" s="107"/>
      <c r="I110" s="71"/>
      <c r="J110" s="114">
        <v>0.0</v>
      </c>
      <c r="K110" s="115">
        <f t="shared" si="73"/>
        <v>0</v>
      </c>
      <c r="L110" s="115">
        <f t="shared" si="74"/>
        <v>0</v>
      </c>
      <c r="M110" s="116">
        <f t="shared" si="75"/>
        <v>0</v>
      </c>
      <c r="N110" s="28"/>
      <c r="O110" s="176">
        <v>0.0</v>
      </c>
      <c r="P110" s="39"/>
      <c r="Q110" s="118">
        <f t="shared" si="76"/>
        <v>0</v>
      </c>
      <c r="R110" s="39"/>
      <c r="S110" s="18"/>
      <c r="T110" s="119">
        <f t="shared" si="77"/>
        <v>0</v>
      </c>
      <c r="U110" s="18"/>
      <c r="V110" s="11"/>
      <c r="W110" s="11"/>
      <c r="X110" s="11"/>
      <c r="Y110" s="11"/>
      <c r="Z110" s="11"/>
    </row>
    <row r="111" ht="15.75" customHeight="1">
      <c r="A111" s="69" t="s">
        <v>134</v>
      </c>
      <c r="B111" s="111">
        <v>0.0</v>
      </c>
      <c r="C111" s="71"/>
      <c r="D111" s="121">
        <v>0.0</v>
      </c>
      <c r="E111" s="113">
        <f t="shared" si="72"/>
        <v>0</v>
      </c>
      <c r="F111" s="112">
        <v>0.0</v>
      </c>
      <c r="G111" s="74"/>
      <c r="H111" s="107"/>
      <c r="I111" s="71"/>
      <c r="J111" s="114">
        <v>0.0</v>
      </c>
      <c r="K111" s="115">
        <f t="shared" si="73"/>
        <v>0</v>
      </c>
      <c r="L111" s="115">
        <f t="shared" si="74"/>
        <v>0</v>
      </c>
      <c r="M111" s="116">
        <f t="shared" si="75"/>
        <v>0</v>
      </c>
      <c r="N111" s="28"/>
      <c r="O111" s="176">
        <v>0.0</v>
      </c>
      <c r="P111" s="39"/>
      <c r="Q111" s="118">
        <f t="shared" si="76"/>
        <v>0</v>
      </c>
      <c r="R111" s="39"/>
      <c r="S111" s="18"/>
      <c r="T111" s="119">
        <f t="shared" si="77"/>
        <v>0</v>
      </c>
      <c r="U111" s="18"/>
      <c r="V111" s="11"/>
      <c r="W111" s="11"/>
      <c r="X111" s="11"/>
      <c r="Y111" s="11"/>
      <c r="Z111" s="11"/>
    </row>
    <row r="112" ht="15.75" customHeight="1">
      <c r="A112" s="69" t="s">
        <v>135</v>
      </c>
      <c r="B112" s="111">
        <v>0.0</v>
      </c>
      <c r="C112" s="71"/>
      <c r="D112" s="121">
        <v>0.0</v>
      </c>
      <c r="E112" s="113">
        <f t="shared" si="72"/>
        <v>0</v>
      </c>
      <c r="F112" s="112">
        <v>0.0</v>
      </c>
      <c r="G112" s="74"/>
      <c r="H112" s="107">
        <v>0.0</v>
      </c>
      <c r="I112" s="71"/>
      <c r="J112" s="114">
        <v>0.0</v>
      </c>
      <c r="K112" s="115">
        <f t="shared" si="73"/>
        <v>0</v>
      </c>
      <c r="L112" s="115">
        <f t="shared" si="74"/>
        <v>0</v>
      </c>
      <c r="M112" s="116">
        <f t="shared" si="75"/>
        <v>0</v>
      </c>
      <c r="N112" s="28"/>
      <c r="O112" s="176">
        <v>0.0</v>
      </c>
      <c r="P112" s="39"/>
      <c r="Q112" s="118">
        <f t="shared" si="76"/>
        <v>0</v>
      </c>
      <c r="R112" s="39"/>
      <c r="S112" s="18"/>
      <c r="T112" s="119">
        <f t="shared" si="77"/>
        <v>0</v>
      </c>
      <c r="U112" s="18"/>
      <c r="V112" s="11"/>
      <c r="W112" s="11"/>
      <c r="X112" s="11"/>
      <c r="Y112" s="11"/>
      <c r="Z112" s="11"/>
    </row>
    <row r="113" ht="15.75" customHeight="1">
      <c r="A113" s="86" t="s">
        <v>136</v>
      </c>
      <c r="B113" s="164">
        <f>SUM(B105:B112)</f>
        <v>0</v>
      </c>
      <c r="C113" s="71"/>
      <c r="D113" s="88">
        <f t="shared" ref="D113:F113" si="78">SUM(D105:D112)</f>
        <v>0</v>
      </c>
      <c r="E113" s="88">
        <f t="shared" si="78"/>
        <v>0</v>
      </c>
      <c r="F113" s="88">
        <f t="shared" si="78"/>
        <v>0</v>
      </c>
      <c r="G113" s="74"/>
      <c r="H113" s="88">
        <f>SUM(H105:H112)</f>
        <v>0</v>
      </c>
      <c r="I113" s="71"/>
      <c r="J113" s="88">
        <f t="shared" ref="J113:L113" si="79">SUM(J105:J112)</f>
        <v>0</v>
      </c>
      <c r="K113" s="88">
        <f t="shared" si="79"/>
        <v>0</v>
      </c>
      <c r="L113" s="178">
        <f t="shared" si="79"/>
        <v>0</v>
      </c>
      <c r="M113" s="138">
        <f>IF(D113=0,0,T113/D113)</f>
        <v>0</v>
      </c>
      <c r="N113" s="28"/>
      <c r="O113" s="146">
        <f>SUM(O105:O112)</f>
        <v>0</v>
      </c>
      <c r="P113" s="179"/>
      <c r="Q113" s="139">
        <f>SUM(Q105:Q112)</f>
        <v>0</v>
      </c>
      <c r="R113" s="39"/>
      <c r="S113" s="18"/>
      <c r="T113" s="140">
        <f>SUM(T105:T112)</f>
        <v>0</v>
      </c>
      <c r="U113" s="18"/>
      <c r="V113" s="11"/>
      <c r="W113" s="11"/>
      <c r="X113" s="11"/>
      <c r="Y113" s="11"/>
      <c r="Z113" s="11"/>
    </row>
    <row r="114" ht="15.75" customHeight="1">
      <c r="A114" s="105" t="s">
        <v>137</v>
      </c>
      <c r="B114" s="105"/>
      <c r="C114" s="105"/>
      <c r="D114" s="105"/>
      <c r="E114" s="105"/>
      <c r="F114" s="105"/>
      <c r="G114" s="74"/>
      <c r="H114" s="105"/>
      <c r="I114" s="71"/>
      <c r="J114" s="105"/>
      <c r="K114" s="105"/>
      <c r="L114" s="105"/>
      <c r="M114" s="105"/>
      <c r="N114" s="28"/>
      <c r="O114" s="105"/>
      <c r="P114" s="105"/>
      <c r="Q114" s="175"/>
      <c r="R114" s="105"/>
      <c r="S114" s="105"/>
      <c r="T114" s="105"/>
      <c r="U114" s="105"/>
      <c r="V114" s="11"/>
      <c r="W114" s="11"/>
      <c r="X114" s="11"/>
      <c r="Y114" s="11"/>
      <c r="Z114" s="11"/>
    </row>
    <row r="115" ht="15.75" customHeight="1">
      <c r="A115" s="69" t="s">
        <v>138</v>
      </c>
      <c r="B115" s="111">
        <v>0.0</v>
      </c>
      <c r="C115" s="71"/>
      <c r="D115" s="121">
        <v>0.0</v>
      </c>
      <c r="E115" s="113">
        <f t="shared" ref="E115:E117" si="80">D115-F115</f>
        <v>0</v>
      </c>
      <c r="F115" s="112">
        <v>0.0</v>
      </c>
      <c r="G115" s="74"/>
      <c r="H115" s="107">
        <v>0.0</v>
      </c>
      <c r="I115" s="71"/>
      <c r="J115" s="114">
        <v>0.0</v>
      </c>
      <c r="K115" s="115">
        <f t="shared" ref="K115:K117" si="81">IF($D$4&gt;=12,F115,F115/12*$D$4)</f>
        <v>0</v>
      </c>
      <c r="L115" s="115">
        <f t="shared" ref="L115:L117" si="82">J115-K115</f>
        <v>0</v>
      </c>
      <c r="M115" s="116">
        <f t="shared" ref="M115:M117" si="83">IF(F115=0,0,J115/F115)</f>
        <v>0</v>
      </c>
      <c r="N115" s="28"/>
      <c r="O115" s="176">
        <v>0.0</v>
      </c>
      <c r="P115" s="39"/>
      <c r="Q115" s="118">
        <f t="shared" ref="Q115:Q116" si="84">IF(OR($D$4=12,$D$4=13),J115,F115+O115)</f>
        <v>0</v>
      </c>
      <c r="R115" s="39"/>
      <c r="S115" s="18"/>
      <c r="T115" s="119">
        <f t="shared" ref="T115:T117" si="85">Q115-F115</f>
        <v>0</v>
      </c>
      <c r="U115" s="18"/>
      <c r="V115" s="11"/>
      <c r="W115" s="11"/>
      <c r="X115" s="11"/>
      <c r="Y115" s="11"/>
      <c r="Z115" s="11"/>
    </row>
    <row r="116" ht="15.75" customHeight="1">
      <c r="A116" s="69" t="s">
        <v>139</v>
      </c>
      <c r="B116" s="111">
        <v>0.0</v>
      </c>
      <c r="C116" s="71"/>
      <c r="D116" s="121">
        <v>0.0</v>
      </c>
      <c r="E116" s="113">
        <f t="shared" si="80"/>
        <v>0</v>
      </c>
      <c r="F116" s="112">
        <v>0.0</v>
      </c>
      <c r="G116" s="74"/>
      <c r="H116" s="107">
        <v>0.0</v>
      </c>
      <c r="I116" s="71"/>
      <c r="J116" s="114">
        <v>0.0</v>
      </c>
      <c r="K116" s="115">
        <f t="shared" si="81"/>
        <v>0</v>
      </c>
      <c r="L116" s="115">
        <f t="shared" si="82"/>
        <v>0</v>
      </c>
      <c r="M116" s="116">
        <f t="shared" si="83"/>
        <v>0</v>
      </c>
      <c r="N116" s="28"/>
      <c r="O116" s="176">
        <v>0.0</v>
      </c>
      <c r="P116" s="39"/>
      <c r="Q116" s="118">
        <f t="shared" si="84"/>
        <v>0</v>
      </c>
      <c r="R116" s="39"/>
      <c r="S116" s="18"/>
      <c r="T116" s="119">
        <f t="shared" si="85"/>
        <v>0</v>
      </c>
      <c r="U116" s="18"/>
      <c r="V116" s="11"/>
      <c r="W116" s="11"/>
      <c r="X116" s="11"/>
      <c r="Y116" s="11"/>
      <c r="Z116" s="11"/>
    </row>
    <row r="117" ht="15.75" customHeight="1">
      <c r="A117" s="69" t="s">
        <v>140</v>
      </c>
      <c r="B117" s="111">
        <v>0.0</v>
      </c>
      <c r="C117" s="71"/>
      <c r="D117" s="121">
        <v>0.0</v>
      </c>
      <c r="E117" s="113">
        <f t="shared" si="80"/>
        <v>0</v>
      </c>
      <c r="F117" s="112">
        <v>0.0</v>
      </c>
      <c r="G117" s="74"/>
      <c r="H117" s="107">
        <v>0.0</v>
      </c>
      <c r="I117" s="71"/>
      <c r="J117" s="114">
        <v>0.0</v>
      </c>
      <c r="K117" s="115">
        <f t="shared" si="81"/>
        <v>0</v>
      </c>
      <c r="L117" s="115">
        <f t="shared" si="82"/>
        <v>0</v>
      </c>
      <c r="M117" s="116">
        <f t="shared" si="83"/>
        <v>0</v>
      </c>
      <c r="N117" s="28"/>
      <c r="O117" s="176">
        <v>0.0</v>
      </c>
      <c r="P117" s="39"/>
      <c r="Q117" s="118">
        <f>IF(OR($D$4=12,$D$4=13),J117+O117,F117+O117)</f>
        <v>0</v>
      </c>
      <c r="R117" s="39"/>
      <c r="S117" s="18"/>
      <c r="T117" s="119">
        <f t="shared" si="85"/>
        <v>0</v>
      </c>
      <c r="U117" s="18"/>
      <c r="V117" s="11"/>
      <c r="W117" s="11"/>
      <c r="X117" s="11"/>
      <c r="Y117" s="11"/>
      <c r="Z117" s="11"/>
    </row>
    <row r="118" ht="15.75" customHeight="1">
      <c r="A118" s="86" t="s">
        <v>141</v>
      </c>
      <c r="B118" s="164">
        <f>SUM(B115:B117)</f>
        <v>0</v>
      </c>
      <c r="C118" s="71"/>
      <c r="D118" s="88">
        <f t="shared" ref="D118:T118" si="86">SUM(D115:D117)</f>
        <v>0</v>
      </c>
      <c r="E118" s="88">
        <f t="shared" si="86"/>
        <v>0</v>
      </c>
      <c r="F118" s="88">
        <f t="shared" si="86"/>
        <v>0</v>
      </c>
      <c r="G118" s="88">
        <f t="shared" si="86"/>
        <v>0</v>
      </c>
      <c r="H118" s="88">
        <f t="shared" si="86"/>
        <v>0</v>
      </c>
      <c r="I118" s="88">
        <f t="shared" si="86"/>
        <v>0</v>
      </c>
      <c r="J118" s="88">
        <f t="shared" si="86"/>
        <v>0</v>
      </c>
      <c r="K118" s="88">
        <f t="shared" si="86"/>
        <v>0</v>
      </c>
      <c r="L118" s="88">
        <f t="shared" si="86"/>
        <v>0</v>
      </c>
      <c r="M118" s="88">
        <f t="shared" si="86"/>
        <v>0</v>
      </c>
      <c r="N118" s="88">
        <f t="shared" si="86"/>
        <v>0</v>
      </c>
      <c r="O118" s="88">
        <f t="shared" si="86"/>
        <v>0</v>
      </c>
      <c r="P118" s="88">
        <f t="shared" si="86"/>
        <v>0</v>
      </c>
      <c r="Q118" s="88">
        <f t="shared" si="86"/>
        <v>0</v>
      </c>
      <c r="R118" s="88">
        <f t="shared" si="86"/>
        <v>0</v>
      </c>
      <c r="S118" s="88">
        <f t="shared" si="86"/>
        <v>0</v>
      </c>
      <c r="T118" s="88">
        <f t="shared" si="86"/>
        <v>0</v>
      </c>
      <c r="U118" s="39"/>
      <c r="V118" s="11"/>
      <c r="W118" s="11"/>
      <c r="X118" s="11"/>
      <c r="Y118" s="11"/>
      <c r="Z118" s="11"/>
    </row>
    <row r="119" ht="15.75" customHeight="1">
      <c r="A119" s="54" t="s">
        <v>122</v>
      </c>
      <c r="B119" s="154"/>
      <c r="C119" s="155"/>
      <c r="D119" s="66"/>
      <c r="E119" s="67"/>
      <c r="F119" s="60"/>
      <c r="G119" s="74"/>
      <c r="H119" s="60"/>
      <c r="I119" s="71"/>
      <c r="J119" s="60"/>
      <c r="K119" s="67"/>
      <c r="L119" s="67"/>
      <c r="M119" s="60"/>
      <c r="N119" s="28"/>
      <c r="O119" s="60"/>
      <c r="P119" s="39"/>
      <c r="Q119" s="156"/>
      <c r="R119" s="62"/>
      <c r="S119" s="63"/>
      <c r="T119" s="60"/>
      <c r="U119" s="71"/>
      <c r="V119" s="11"/>
      <c r="W119" s="11"/>
      <c r="X119" s="11"/>
      <c r="Y119" s="11"/>
      <c r="Z119" s="11"/>
    </row>
    <row r="120" ht="15.75" customHeight="1">
      <c r="A120" s="69" t="s">
        <v>142</v>
      </c>
      <c r="B120" s="158">
        <f>B11+B115-B106-B107-B112</f>
        <v>0</v>
      </c>
      <c r="C120" s="71"/>
      <c r="D120" s="121">
        <v>0.0</v>
      </c>
      <c r="E120" s="113">
        <v>0.0</v>
      </c>
      <c r="F120" s="121">
        <f>F11+F115-F106</f>
        <v>0</v>
      </c>
      <c r="G120" s="74"/>
      <c r="H120" s="75"/>
      <c r="I120" s="71"/>
      <c r="J120" s="180"/>
      <c r="K120" s="180"/>
      <c r="L120" s="160"/>
      <c r="M120" s="181"/>
      <c r="N120" s="162"/>
      <c r="O120" s="163"/>
      <c r="P120" s="39"/>
      <c r="Q120" s="118">
        <f>Q11-Q113+Q118</f>
        <v>0</v>
      </c>
      <c r="R120" s="39"/>
      <c r="S120" s="18"/>
      <c r="T120" s="119">
        <f t="shared" ref="T120:T122" si="87">Q120-F120</f>
        <v>0</v>
      </c>
      <c r="U120" s="18"/>
      <c r="V120" s="11"/>
      <c r="W120" s="11"/>
      <c r="X120" s="11"/>
      <c r="Y120" s="11"/>
      <c r="Z120" s="11"/>
    </row>
    <row r="121" ht="15.75" hidden="1" customHeight="1">
      <c r="A121" s="69" t="s">
        <v>143</v>
      </c>
      <c r="B121" s="158"/>
      <c r="C121" s="71"/>
      <c r="D121" s="121">
        <v>0.0</v>
      </c>
      <c r="E121" s="113">
        <v>0.0</v>
      </c>
      <c r="F121" s="121">
        <f>F12</f>
        <v>0</v>
      </c>
      <c r="G121" s="74"/>
      <c r="H121" s="75"/>
      <c r="I121" s="71"/>
      <c r="J121" s="180" t="str">
        <f>J12</f>
        <v/>
      </c>
      <c r="K121" s="180">
        <f>K12-K112</f>
        <v>0</v>
      </c>
      <c r="L121" s="160">
        <f>K121-J121</f>
        <v>0</v>
      </c>
      <c r="M121" s="181"/>
      <c r="N121" s="162"/>
      <c r="O121" s="163"/>
      <c r="P121" s="39"/>
      <c r="Q121" s="118">
        <f t="shared" ref="Q121:Q122" si="88">Q12+O121</f>
        <v>0</v>
      </c>
      <c r="R121" s="39"/>
      <c r="S121" s="18"/>
      <c r="T121" s="119">
        <f t="shared" si="87"/>
        <v>0</v>
      </c>
      <c r="U121" s="18"/>
      <c r="V121" s="11"/>
      <c r="W121" s="11"/>
      <c r="X121" s="11"/>
      <c r="Y121" s="11"/>
      <c r="Z121" s="11"/>
    </row>
    <row r="122" ht="15.75" customHeight="1">
      <c r="A122" s="69" t="s">
        <v>144</v>
      </c>
      <c r="B122" s="158">
        <f>B13+B116+B117-B105</f>
        <v>0</v>
      </c>
      <c r="C122" s="71"/>
      <c r="D122" s="121">
        <v>0.0</v>
      </c>
      <c r="E122" s="113">
        <v>0.0</v>
      </c>
      <c r="F122" s="121">
        <f>F13+F116+F117-F105</f>
        <v>0</v>
      </c>
      <c r="G122" s="74"/>
      <c r="H122" s="75"/>
      <c r="I122" s="71"/>
      <c r="J122" s="180"/>
      <c r="K122" s="180"/>
      <c r="L122" s="160"/>
      <c r="M122" s="181"/>
      <c r="N122" s="162"/>
      <c r="O122" s="163"/>
      <c r="P122" s="39"/>
      <c r="Q122" s="118">
        <f t="shared" si="88"/>
        <v>0</v>
      </c>
      <c r="R122" s="39"/>
      <c r="S122" s="18"/>
      <c r="T122" s="119">
        <f t="shared" si="87"/>
        <v>0</v>
      </c>
      <c r="U122" s="18"/>
      <c r="V122" s="11"/>
      <c r="W122" s="11"/>
      <c r="X122" s="11"/>
      <c r="Y122" s="11"/>
      <c r="Z122" s="11"/>
    </row>
    <row r="123" ht="15.75" customHeight="1">
      <c r="A123" s="86" t="s">
        <v>125</v>
      </c>
      <c r="B123" s="164">
        <f>SUM(B120:B122)</f>
        <v>0</v>
      </c>
      <c r="C123" s="71"/>
      <c r="D123" s="88">
        <f t="shared" ref="D123:F123" si="89">SUM(D120:D122)</f>
        <v>0</v>
      </c>
      <c r="E123" s="88">
        <f t="shared" si="89"/>
        <v>0</v>
      </c>
      <c r="F123" s="88">
        <f t="shared" si="89"/>
        <v>0</v>
      </c>
      <c r="G123" s="74"/>
      <c r="H123" s="88"/>
      <c r="I123" s="71"/>
      <c r="J123" s="88"/>
      <c r="K123" s="88"/>
      <c r="L123" s="88"/>
      <c r="M123" s="138"/>
      <c r="N123" s="28"/>
      <c r="O123" s="146"/>
      <c r="P123" s="39"/>
      <c r="Q123" s="139">
        <f>SUM(Q120:Q122)</f>
        <v>0</v>
      </c>
      <c r="R123" s="39"/>
      <c r="S123" s="18"/>
      <c r="T123" s="140">
        <f>SUM(T120:T122)</f>
        <v>0</v>
      </c>
      <c r="U123" s="18"/>
      <c r="V123" s="11"/>
      <c r="W123" s="11"/>
      <c r="X123" s="11"/>
      <c r="Y123" s="11"/>
      <c r="Z123" s="11"/>
    </row>
    <row r="124" ht="15.75" customHeight="1">
      <c r="A124" s="18"/>
      <c r="B124" s="71"/>
      <c r="C124" s="71"/>
      <c r="D124" s="71"/>
      <c r="E124" s="71"/>
      <c r="F124" s="71"/>
      <c r="G124" s="74"/>
      <c r="H124" s="71"/>
      <c r="I124" s="71"/>
      <c r="J124" s="71"/>
      <c r="K124" s="71"/>
      <c r="L124" s="71"/>
      <c r="M124" s="39"/>
      <c r="N124" s="28"/>
      <c r="O124" s="39"/>
      <c r="P124" s="39"/>
      <c r="Q124" s="165"/>
      <c r="R124" s="39"/>
      <c r="S124" s="18"/>
      <c r="T124" s="39"/>
      <c r="U124" s="18"/>
      <c r="V124" s="11"/>
      <c r="W124" s="11"/>
      <c r="X124" s="11"/>
      <c r="Y124" s="11"/>
      <c r="Z124" s="11"/>
    </row>
    <row r="125" ht="25.5" customHeight="1">
      <c r="A125" s="182" t="str">
        <f>"Projected Capital Balance for 2026-27 financial year:"</f>
        <v>Projected Capital Balance for 2026-27 financial year:</v>
      </c>
      <c r="B125" s="183"/>
      <c r="C125" s="167"/>
      <c r="D125" s="167"/>
      <c r="E125" s="167"/>
      <c r="F125" s="167"/>
      <c r="G125" s="167"/>
      <c r="H125" s="167"/>
      <c r="I125" s="85"/>
      <c r="J125" s="85"/>
      <c r="K125" s="85"/>
      <c r="L125" s="85"/>
      <c r="M125" s="168"/>
      <c r="N125" s="169"/>
      <c r="O125" s="168"/>
      <c r="P125" s="39"/>
      <c r="Q125" s="184">
        <f>AVERAGE(Q120:Q122)</f>
        <v>0</v>
      </c>
      <c r="R125" s="185" t="str">
        <f>IF(Q125&lt;0,"Deficit","Surplus")</f>
        <v>Surplus</v>
      </c>
      <c r="S125" s="186"/>
      <c r="T125" s="168"/>
      <c r="U125" s="28"/>
      <c r="V125" s="11"/>
      <c r="W125" s="11"/>
      <c r="X125" s="11"/>
      <c r="Y125" s="11"/>
      <c r="Z125" s="11"/>
    </row>
    <row r="126" ht="15.75" customHeight="1">
      <c r="A126" s="18"/>
      <c r="B126" s="71"/>
      <c r="C126" s="71"/>
      <c r="D126" s="71"/>
      <c r="E126" s="71"/>
      <c r="F126" s="71"/>
      <c r="G126" s="74"/>
      <c r="H126" s="71"/>
      <c r="I126" s="71"/>
      <c r="J126" s="71"/>
      <c r="K126" s="71"/>
      <c r="L126" s="71"/>
      <c r="M126" s="18"/>
      <c r="N126" s="28"/>
      <c r="O126" s="18"/>
      <c r="P126" s="39"/>
      <c r="Q126" s="122"/>
      <c r="R126" s="18"/>
      <c r="S126" s="18"/>
      <c r="T126" s="18"/>
      <c r="U126" s="18"/>
      <c r="V126" s="11"/>
      <c r="W126" s="11"/>
      <c r="X126" s="11"/>
      <c r="Y126" s="11"/>
      <c r="Z126" s="11"/>
    </row>
    <row r="127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5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5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5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5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5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5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5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5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5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5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5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5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5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5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5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5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5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5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5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5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5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5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5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5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5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5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5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5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5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5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5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5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5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5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5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5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5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5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5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5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5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5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5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5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5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5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5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5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5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5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5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5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5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5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5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5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5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5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5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5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5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5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5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5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5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5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5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5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5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</sheetData>
  <mergeCells count="2">
    <mergeCell ref="D6:F6"/>
    <mergeCell ref="J6:M6"/>
  </mergeCells>
  <conditionalFormatting sqref="E8">
    <cfRule type="cellIs" dxfId="0" priority="1" stopIfTrue="1" operator="lessThan">
      <formula>-5000</formula>
    </cfRule>
  </conditionalFormatting>
  <conditionalFormatting sqref="E8">
    <cfRule type="cellIs" dxfId="0" priority="2" stopIfTrue="1" operator="greaterThan">
      <formula>5000</formula>
    </cfRule>
  </conditionalFormatting>
  <conditionalFormatting sqref="E97">
    <cfRule type="cellIs" dxfId="0" priority="3" stopIfTrue="1" operator="lessThan">
      <formula>-5000</formula>
    </cfRule>
  </conditionalFormatting>
  <conditionalFormatting sqref="E97">
    <cfRule type="cellIs" dxfId="0" priority="4" stopIfTrue="1" operator="greaterThan">
      <formula>5000</formula>
    </cfRule>
  </conditionalFormatting>
  <conditionalFormatting sqref="E119">
    <cfRule type="cellIs" dxfId="0" priority="5" stopIfTrue="1" operator="lessThan">
      <formula>-5000</formula>
    </cfRule>
  </conditionalFormatting>
  <conditionalFormatting sqref="E119">
    <cfRule type="cellIs" dxfId="0" priority="6" stopIfTrue="1" operator="greaterThan">
      <formula>5000</formula>
    </cfRule>
  </conditionalFormatting>
  <conditionalFormatting sqref="K97">
    <cfRule type="cellIs" dxfId="0" priority="7" stopIfTrue="1" operator="lessThan">
      <formula>-5000</formula>
    </cfRule>
  </conditionalFormatting>
  <conditionalFormatting sqref="K97">
    <cfRule type="cellIs" dxfId="0" priority="8" stopIfTrue="1" operator="greaterThan">
      <formula>5000</formula>
    </cfRule>
  </conditionalFormatting>
  <conditionalFormatting sqref="K119">
    <cfRule type="cellIs" dxfId="0" priority="9" stopIfTrue="1" operator="lessThan">
      <formula>-5000</formula>
    </cfRule>
  </conditionalFormatting>
  <conditionalFormatting sqref="K119">
    <cfRule type="cellIs" dxfId="0" priority="10" stopIfTrue="1" operator="greaterThan">
      <formula>5000</formula>
    </cfRule>
  </conditionalFormatting>
  <conditionalFormatting sqref="K8:L8">
    <cfRule type="cellIs" dxfId="0" priority="11" stopIfTrue="1" operator="lessThan">
      <formula>-5000</formula>
    </cfRule>
  </conditionalFormatting>
  <conditionalFormatting sqref="K8:L8">
    <cfRule type="cellIs" dxfId="0" priority="12" stopIfTrue="1" operator="greaterThan">
      <formula>5000</formula>
    </cfRule>
  </conditionalFormatting>
  <conditionalFormatting sqref="L9:L10 L14">
    <cfRule type="cellIs" dxfId="1" priority="13" stopIfTrue="1" operator="lessThanOrEqual">
      <formula>-5000</formula>
    </cfRule>
  </conditionalFormatting>
  <conditionalFormatting sqref="L9:L10 L14">
    <cfRule type="cellIs" dxfId="0" priority="14" stopIfTrue="1" operator="greaterThan">
      <formula>5000</formula>
    </cfRule>
  </conditionalFormatting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14.86"/>
    <col customWidth="1" min="3" max="3" width="8.71"/>
    <col customWidth="1" min="4" max="4" width="14.29"/>
    <col customWidth="1" min="5" max="6" width="8.71"/>
  </cols>
  <sheetData>
    <row r="2">
      <c r="A2" s="5" t="str">
        <f>Monitoring!A2</f>
        <v>School:</v>
      </c>
    </row>
    <row r="3">
      <c r="A3" s="8" t="s">
        <v>4</v>
      </c>
    </row>
    <row r="4">
      <c r="B4" s="10"/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1" t="s">
        <v>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149.57"/>
    <col customWidth="1" min="3" max="3" width="24.71"/>
    <col customWidth="1" min="4" max="4" width="62.29"/>
  </cols>
  <sheetData>
    <row r="1">
      <c r="A1" s="2"/>
      <c r="B1" s="3" t="s">
        <v>1</v>
      </c>
      <c r="C1" s="4" t="s">
        <v>2</v>
      </c>
      <c r="D1" s="6" t="s">
        <v>3</v>
      </c>
    </row>
    <row r="2">
      <c r="A2" s="2">
        <v>1.0</v>
      </c>
      <c r="B2" s="2" t="s">
        <v>5</v>
      </c>
      <c r="C2" s="9"/>
      <c r="D2" s="9"/>
    </row>
    <row r="3">
      <c r="A3" s="2">
        <f t="shared" ref="A3:A11" si="1">1+A2</f>
        <v>2</v>
      </c>
      <c r="B3" s="2" t="s">
        <v>6</v>
      </c>
      <c r="C3" s="9"/>
      <c r="D3" s="9"/>
    </row>
    <row r="4">
      <c r="A4" s="2">
        <f t="shared" si="1"/>
        <v>3</v>
      </c>
      <c r="B4" s="2" t="s">
        <v>7</v>
      </c>
      <c r="C4" s="9"/>
      <c r="D4" s="9"/>
    </row>
    <row r="5">
      <c r="A5" s="2">
        <f t="shared" si="1"/>
        <v>4</v>
      </c>
      <c r="B5" s="2" t="s">
        <v>8</v>
      </c>
      <c r="C5" s="9"/>
      <c r="D5" s="9"/>
    </row>
    <row r="6">
      <c r="A6" s="2">
        <f t="shared" si="1"/>
        <v>5</v>
      </c>
      <c r="B6" s="2" t="s">
        <v>9</v>
      </c>
      <c r="C6" s="9"/>
      <c r="D6" s="9"/>
    </row>
    <row r="7">
      <c r="A7" s="2">
        <f t="shared" si="1"/>
        <v>6</v>
      </c>
      <c r="B7" s="2" t="s">
        <v>10</v>
      </c>
      <c r="C7" s="9"/>
      <c r="D7" s="9"/>
    </row>
    <row r="8">
      <c r="A8" s="2">
        <f t="shared" si="1"/>
        <v>7</v>
      </c>
      <c r="B8" s="2" t="s">
        <v>12</v>
      </c>
      <c r="C8" s="9"/>
      <c r="D8" s="9"/>
    </row>
    <row r="9">
      <c r="A9" s="2">
        <f t="shared" si="1"/>
        <v>8</v>
      </c>
      <c r="B9" s="2" t="s">
        <v>13</v>
      </c>
      <c r="C9" s="9"/>
      <c r="D9" s="9"/>
    </row>
    <row r="10">
      <c r="A10" s="2">
        <f t="shared" si="1"/>
        <v>9</v>
      </c>
      <c r="B10" s="2" t="s">
        <v>14</v>
      </c>
      <c r="C10" s="9"/>
      <c r="D10" s="9"/>
    </row>
    <row r="11">
      <c r="A11" s="2">
        <f t="shared" si="1"/>
        <v>10</v>
      </c>
      <c r="B11" s="2" t="s">
        <v>16</v>
      </c>
      <c r="C11" s="9"/>
      <c r="D11" s="9"/>
    </row>
    <row r="12">
      <c r="A12" s="1"/>
      <c r="B12" s="15"/>
    </row>
    <row r="13" ht="35.25" customHeight="1">
      <c r="A13" s="17"/>
      <c r="B13" s="25" t="s">
        <v>19</v>
      </c>
      <c r="C13" s="9"/>
      <c r="D13" s="9"/>
    </row>
    <row r="14">
      <c r="A14" s="15"/>
      <c r="B14" s="15"/>
    </row>
    <row r="15" ht="48.0" customHeight="1">
      <c r="A15" s="17"/>
      <c r="B15" s="2" t="s">
        <v>20</v>
      </c>
      <c r="C15" s="9"/>
      <c r="D15" s="9"/>
    </row>
    <row r="16">
      <c r="A16" s="15"/>
      <c r="B16" s="15"/>
    </row>
    <row r="17">
      <c r="A17" s="15"/>
      <c r="B17" s="15"/>
    </row>
    <row r="18">
      <c r="A18" s="15"/>
      <c r="B18" s="15"/>
    </row>
    <row r="19">
      <c r="A19" s="15"/>
      <c r="B19" s="15"/>
    </row>
    <row r="20">
      <c r="A20" s="15"/>
      <c r="B20" s="15"/>
    </row>
    <row r="21">
      <c r="A21" s="15"/>
      <c r="B21" s="15"/>
    </row>
    <row r="22">
      <c r="A22" s="15"/>
      <c r="B22" s="15"/>
    </row>
    <row r="23">
      <c r="A23" s="15"/>
      <c r="B23" s="15"/>
    </row>
    <row r="24">
      <c r="A24" s="15"/>
      <c r="B24" s="15"/>
    </row>
    <row r="25">
      <c r="A25" s="15"/>
      <c r="B25" s="15"/>
    </row>
    <row r="26">
      <c r="A26" s="15"/>
      <c r="B26" s="15"/>
    </row>
    <row r="27">
      <c r="A27" s="15"/>
      <c r="B27" s="15"/>
    </row>
    <row r="28">
      <c r="A28" s="15"/>
      <c r="B28" s="15"/>
    </row>
    <row r="29">
      <c r="A29" s="15"/>
      <c r="B29" s="15"/>
    </row>
    <row r="30">
      <c r="A30" s="15"/>
      <c r="B30" s="15"/>
    </row>
    <row r="31">
      <c r="A31" s="15"/>
      <c r="B31" s="15"/>
    </row>
    <row r="32">
      <c r="A32" s="15"/>
      <c r="B32" s="15"/>
    </row>
    <row r="33">
      <c r="A33" s="15"/>
      <c r="B33" s="15"/>
    </row>
    <row r="34">
      <c r="A34" s="15"/>
      <c r="B34" s="15"/>
    </row>
    <row r="35">
      <c r="A35" s="15"/>
      <c r="B35" s="15"/>
    </row>
    <row r="36">
      <c r="A36" s="15"/>
      <c r="B36" s="15"/>
    </row>
    <row r="37">
      <c r="A37" s="15"/>
      <c r="B37" s="15"/>
    </row>
    <row r="38">
      <c r="A38" s="15"/>
      <c r="B38" s="15"/>
    </row>
    <row r="39">
      <c r="A39" s="15"/>
      <c r="B39" s="15"/>
    </row>
    <row r="40">
      <c r="A40" s="15"/>
      <c r="B40" s="15"/>
    </row>
    <row r="41">
      <c r="A41" s="15"/>
      <c r="B41" s="15"/>
    </row>
    <row r="42">
      <c r="A42" s="15"/>
      <c r="B42" s="15"/>
    </row>
    <row r="43">
      <c r="A43" s="15"/>
      <c r="B43" s="15"/>
    </row>
    <row r="44">
      <c r="A44" s="15"/>
      <c r="B44" s="15"/>
    </row>
    <row r="45">
      <c r="A45" s="15"/>
      <c r="B45" s="15"/>
    </row>
    <row r="46">
      <c r="A46" s="15"/>
      <c r="B46" s="15"/>
    </row>
    <row r="47">
      <c r="A47" s="15"/>
      <c r="B47" s="15"/>
    </row>
    <row r="48">
      <c r="A48" s="15"/>
      <c r="B48" s="15"/>
    </row>
    <row r="49">
      <c r="A49" s="15"/>
      <c r="B49" s="15"/>
    </row>
    <row r="50">
      <c r="A50" s="15"/>
      <c r="B50" s="15"/>
    </row>
    <row r="51">
      <c r="A51" s="15"/>
      <c r="B51" s="15"/>
    </row>
    <row r="52">
      <c r="A52" s="15"/>
      <c r="B52" s="15"/>
    </row>
    <row r="53">
      <c r="A53" s="15"/>
      <c r="B53" s="15"/>
    </row>
    <row r="54">
      <c r="A54" s="15"/>
      <c r="B54" s="15"/>
    </row>
    <row r="55">
      <c r="A55" s="15"/>
      <c r="B55" s="15"/>
    </row>
    <row r="56">
      <c r="A56" s="15"/>
      <c r="B56" s="15"/>
    </row>
    <row r="57">
      <c r="A57" s="15"/>
      <c r="B57" s="15"/>
    </row>
    <row r="58">
      <c r="A58" s="15"/>
      <c r="B58" s="15"/>
    </row>
    <row r="59">
      <c r="A59" s="15"/>
      <c r="B59" s="15"/>
    </row>
    <row r="60">
      <c r="A60" s="15"/>
      <c r="B60" s="15"/>
    </row>
    <row r="61">
      <c r="A61" s="15"/>
      <c r="B61" s="15"/>
    </row>
    <row r="62">
      <c r="A62" s="15"/>
      <c r="B62" s="15"/>
    </row>
    <row r="63">
      <c r="A63" s="15"/>
      <c r="B63" s="15"/>
    </row>
    <row r="64">
      <c r="A64" s="15"/>
      <c r="B64" s="15"/>
    </row>
    <row r="65">
      <c r="A65" s="15"/>
      <c r="B65" s="15"/>
    </row>
    <row r="66">
      <c r="A66" s="15"/>
      <c r="B66" s="15"/>
    </row>
    <row r="67">
      <c r="A67" s="15"/>
      <c r="B67" s="15"/>
    </row>
    <row r="68">
      <c r="A68" s="15"/>
      <c r="B68" s="15"/>
    </row>
    <row r="69">
      <c r="A69" s="15"/>
      <c r="B69" s="15"/>
    </row>
    <row r="70">
      <c r="A70" s="15"/>
      <c r="B70" s="15"/>
    </row>
    <row r="71">
      <c r="A71" s="15"/>
      <c r="B71" s="15"/>
    </row>
    <row r="72">
      <c r="A72" s="15"/>
      <c r="B72" s="15"/>
    </row>
    <row r="73">
      <c r="A73" s="15"/>
      <c r="B73" s="15"/>
    </row>
    <row r="74">
      <c r="A74" s="15"/>
      <c r="B74" s="15"/>
    </row>
    <row r="75">
      <c r="A75" s="15"/>
      <c r="B75" s="15"/>
    </row>
    <row r="76">
      <c r="A76" s="15"/>
      <c r="B76" s="15"/>
    </row>
    <row r="77">
      <c r="A77" s="15"/>
      <c r="B77" s="15"/>
    </row>
    <row r="78">
      <c r="A78" s="15"/>
      <c r="B78" s="15"/>
    </row>
    <row r="79">
      <c r="A79" s="15"/>
      <c r="B79" s="15"/>
    </row>
    <row r="80">
      <c r="A80" s="15"/>
      <c r="B80" s="15"/>
    </row>
    <row r="81">
      <c r="A81" s="15"/>
      <c r="B81" s="15"/>
    </row>
    <row r="82">
      <c r="A82" s="15"/>
      <c r="B82" s="15"/>
    </row>
    <row r="83">
      <c r="A83" s="15"/>
      <c r="B83" s="15"/>
    </row>
    <row r="84">
      <c r="A84" s="15"/>
      <c r="B84" s="15"/>
    </row>
    <row r="85">
      <c r="A85" s="15"/>
      <c r="B85" s="15"/>
    </row>
    <row r="86">
      <c r="A86" s="15"/>
      <c r="B86" s="15"/>
    </row>
    <row r="87">
      <c r="A87" s="15"/>
      <c r="B87" s="15"/>
    </row>
    <row r="88">
      <c r="A88" s="15"/>
      <c r="B88" s="15"/>
    </row>
    <row r="89">
      <c r="A89" s="15"/>
      <c r="B89" s="15"/>
    </row>
    <row r="90">
      <c r="A90" s="15"/>
      <c r="B90" s="15"/>
    </row>
    <row r="91">
      <c r="A91" s="15"/>
      <c r="B91" s="15"/>
    </row>
    <row r="92">
      <c r="A92" s="15"/>
      <c r="B92" s="15"/>
    </row>
    <row r="93">
      <c r="A93" s="15"/>
      <c r="B93" s="15"/>
    </row>
    <row r="94">
      <c r="A94" s="15"/>
      <c r="B94" s="15"/>
    </row>
    <row r="95">
      <c r="A95" s="15"/>
      <c r="B95" s="15"/>
    </row>
    <row r="96">
      <c r="A96" s="15"/>
      <c r="B96" s="15"/>
    </row>
    <row r="97">
      <c r="A97" s="15"/>
      <c r="B97" s="15"/>
    </row>
    <row r="98">
      <c r="A98" s="15"/>
      <c r="B98" s="15"/>
    </row>
    <row r="99">
      <c r="A99" s="15"/>
      <c r="B99" s="15"/>
    </row>
    <row r="100">
      <c r="A100" s="15"/>
      <c r="B100" s="15"/>
    </row>
    <row r="101">
      <c r="A101" s="15"/>
      <c r="B101" s="15"/>
    </row>
    <row r="102">
      <c r="A102" s="15"/>
      <c r="B102" s="15"/>
    </row>
    <row r="103">
      <c r="A103" s="15"/>
      <c r="B103" s="15"/>
    </row>
    <row r="104">
      <c r="A104" s="15"/>
      <c r="B104" s="15"/>
    </row>
    <row r="105">
      <c r="A105" s="15"/>
      <c r="B105" s="15"/>
    </row>
    <row r="106">
      <c r="A106" s="15"/>
      <c r="B106" s="15"/>
    </row>
    <row r="107">
      <c r="A107" s="15"/>
      <c r="B107" s="15"/>
    </row>
    <row r="108">
      <c r="A108" s="15"/>
      <c r="B108" s="15"/>
    </row>
    <row r="109">
      <c r="A109" s="15"/>
      <c r="B109" s="15"/>
    </row>
    <row r="110">
      <c r="A110" s="15"/>
      <c r="B110" s="15"/>
    </row>
    <row r="111">
      <c r="A111" s="15"/>
      <c r="B111" s="15"/>
    </row>
    <row r="112">
      <c r="A112" s="15"/>
      <c r="B112" s="15"/>
    </row>
    <row r="113">
      <c r="A113" s="15"/>
      <c r="B113" s="15"/>
    </row>
    <row r="114">
      <c r="A114" s="15"/>
      <c r="B114" s="15"/>
    </row>
    <row r="115">
      <c r="A115" s="15"/>
      <c r="B115" s="15"/>
    </row>
    <row r="116">
      <c r="A116" s="15"/>
      <c r="B116" s="15"/>
    </row>
    <row r="117">
      <c r="A117" s="15"/>
      <c r="B117" s="15"/>
    </row>
    <row r="118">
      <c r="A118" s="15"/>
      <c r="B118" s="15"/>
    </row>
    <row r="119">
      <c r="A119" s="15"/>
      <c r="B119" s="15"/>
    </row>
    <row r="120">
      <c r="A120" s="15"/>
      <c r="B120" s="15"/>
    </row>
    <row r="121">
      <c r="A121" s="15"/>
      <c r="B121" s="15"/>
    </row>
    <row r="122">
      <c r="A122" s="15"/>
      <c r="B122" s="15"/>
    </row>
    <row r="123">
      <c r="A123" s="15"/>
      <c r="B123" s="15"/>
    </row>
    <row r="124">
      <c r="A124" s="15"/>
      <c r="B124" s="15"/>
    </row>
    <row r="125">
      <c r="A125" s="15"/>
      <c r="B125" s="15"/>
    </row>
    <row r="126">
      <c r="A126" s="15"/>
      <c r="B126" s="15"/>
    </row>
    <row r="127">
      <c r="A127" s="15"/>
      <c r="B127" s="15"/>
    </row>
    <row r="128">
      <c r="A128" s="15"/>
      <c r="B128" s="15"/>
    </row>
    <row r="129">
      <c r="A129" s="15"/>
      <c r="B129" s="15"/>
    </row>
    <row r="130">
      <c r="A130" s="15"/>
      <c r="B130" s="15"/>
    </row>
    <row r="131">
      <c r="A131" s="15"/>
      <c r="B131" s="15"/>
    </row>
    <row r="132">
      <c r="A132" s="15"/>
      <c r="B132" s="15"/>
    </row>
    <row r="133">
      <c r="A133" s="15"/>
      <c r="B133" s="15"/>
    </row>
    <row r="134">
      <c r="A134" s="15"/>
      <c r="B134" s="15"/>
    </row>
    <row r="135">
      <c r="A135" s="15"/>
      <c r="B135" s="15"/>
    </row>
    <row r="136">
      <c r="A136" s="15"/>
      <c r="B136" s="15"/>
    </row>
    <row r="137">
      <c r="A137" s="15"/>
      <c r="B137" s="15"/>
    </row>
    <row r="138">
      <c r="A138" s="15"/>
      <c r="B138" s="15"/>
    </row>
    <row r="139">
      <c r="A139" s="15"/>
      <c r="B139" s="15"/>
    </row>
    <row r="140">
      <c r="A140" s="15"/>
      <c r="B140" s="15"/>
    </row>
    <row r="141">
      <c r="A141" s="15"/>
      <c r="B141" s="15"/>
    </row>
    <row r="142">
      <c r="A142" s="15"/>
      <c r="B142" s="15"/>
    </row>
    <row r="143">
      <c r="A143" s="15"/>
      <c r="B143" s="15"/>
    </row>
    <row r="144">
      <c r="A144" s="15"/>
      <c r="B144" s="15"/>
    </row>
    <row r="145">
      <c r="A145" s="15"/>
      <c r="B145" s="15"/>
    </row>
    <row r="146">
      <c r="A146" s="15"/>
      <c r="B146" s="15"/>
    </row>
    <row r="147">
      <c r="A147" s="15"/>
      <c r="B147" s="15"/>
    </row>
    <row r="148">
      <c r="A148" s="15"/>
      <c r="B148" s="15"/>
    </row>
    <row r="149">
      <c r="A149" s="15"/>
      <c r="B149" s="15"/>
    </row>
    <row r="150">
      <c r="A150" s="15"/>
      <c r="B150" s="15"/>
    </row>
    <row r="151">
      <c r="A151" s="15"/>
      <c r="B151" s="15"/>
    </row>
    <row r="152">
      <c r="A152" s="15"/>
      <c r="B152" s="15"/>
    </row>
    <row r="153">
      <c r="A153" s="15"/>
      <c r="B153" s="15"/>
    </row>
    <row r="154">
      <c r="A154" s="15"/>
      <c r="B154" s="15"/>
    </row>
    <row r="155">
      <c r="A155" s="15"/>
      <c r="B155" s="15"/>
    </row>
    <row r="156">
      <c r="A156" s="15"/>
      <c r="B156" s="15"/>
    </row>
    <row r="157">
      <c r="A157" s="15"/>
      <c r="B157" s="15"/>
    </row>
    <row r="158">
      <c r="A158" s="15"/>
      <c r="B158" s="15"/>
    </row>
    <row r="159">
      <c r="A159" s="15"/>
      <c r="B159" s="15"/>
    </row>
    <row r="160">
      <c r="A160" s="15"/>
      <c r="B160" s="15"/>
    </row>
    <row r="161">
      <c r="A161" s="15"/>
      <c r="B161" s="15"/>
    </row>
    <row r="162">
      <c r="A162" s="15"/>
      <c r="B162" s="15"/>
    </row>
    <row r="163">
      <c r="A163" s="15"/>
      <c r="B163" s="15"/>
    </row>
    <row r="164">
      <c r="A164" s="15"/>
      <c r="B164" s="15"/>
    </row>
    <row r="165">
      <c r="A165" s="15"/>
      <c r="B165" s="15"/>
    </row>
    <row r="166">
      <c r="A166" s="15"/>
      <c r="B166" s="15"/>
    </row>
    <row r="167">
      <c r="A167" s="15"/>
      <c r="B167" s="15"/>
    </row>
    <row r="168">
      <c r="A168" s="15"/>
      <c r="B168" s="15"/>
    </row>
    <row r="169">
      <c r="A169" s="15"/>
      <c r="B169" s="15"/>
    </row>
    <row r="170">
      <c r="A170" s="15"/>
      <c r="B170" s="15"/>
    </row>
    <row r="171">
      <c r="A171" s="15"/>
      <c r="B171" s="15"/>
    </row>
    <row r="172">
      <c r="A172" s="15"/>
      <c r="B172" s="15"/>
    </row>
    <row r="173">
      <c r="A173" s="15"/>
      <c r="B173" s="15"/>
    </row>
    <row r="174">
      <c r="A174" s="15"/>
      <c r="B174" s="15"/>
    </row>
    <row r="175">
      <c r="A175" s="15"/>
      <c r="B175" s="15"/>
    </row>
    <row r="176">
      <c r="A176" s="15"/>
      <c r="B176" s="15"/>
    </row>
    <row r="177">
      <c r="A177" s="15"/>
      <c r="B177" s="15"/>
    </row>
    <row r="178">
      <c r="A178" s="15"/>
      <c r="B178" s="15"/>
    </row>
    <row r="179">
      <c r="A179" s="15"/>
      <c r="B179" s="15"/>
    </row>
    <row r="180">
      <c r="A180" s="15"/>
      <c r="B180" s="15"/>
    </row>
    <row r="181">
      <c r="A181" s="15"/>
      <c r="B181" s="15"/>
    </row>
    <row r="182">
      <c r="A182" s="15"/>
      <c r="B182" s="15"/>
    </row>
    <row r="183">
      <c r="A183" s="15"/>
      <c r="B183" s="15"/>
    </row>
    <row r="184">
      <c r="A184" s="15"/>
      <c r="B184" s="15"/>
    </row>
    <row r="185">
      <c r="A185" s="15"/>
      <c r="B185" s="15"/>
    </row>
    <row r="186">
      <c r="A186" s="15"/>
      <c r="B186" s="15"/>
    </row>
    <row r="187">
      <c r="A187" s="15"/>
      <c r="B187" s="15"/>
    </row>
    <row r="188">
      <c r="A188" s="15"/>
      <c r="B188" s="15"/>
    </row>
    <row r="189">
      <c r="A189" s="15"/>
      <c r="B189" s="15"/>
    </row>
    <row r="190">
      <c r="A190" s="15"/>
      <c r="B190" s="15"/>
    </row>
    <row r="191">
      <c r="A191" s="15"/>
      <c r="B191" s="15"/>
    </row>
    <row r="192">
      <c r="A192" s="15"/>
      <c r="B192" s="15"/>
    </row>
    <row r="193">
      <c r="A193" s="15"/>
      <c r="B193" s="15"/>
    </row>
    <row r="194">
      <c r="A194" s="15"/>
      <c r="B194" s="15"/>
    </row>
    <row r="195">
      <c r="A195" s="15"/>
      <c r="B195" s="15"/>
    </row>
    <row r="196">
      <c r="A196" s="15"/>
      <c r="B196" s="15"/>
    </row>
    <row r="197">
      <c r="A197" s="15"/>
      <c r="B197" s="15"/>
    </row>
    <row r="198">
      <c r="A198" s="15"/>
      <c r="B198" s="15"/>
    </row>
    <row r="199">
      <c r="A199" s="15"/>
      <c r="B199" s="15"/>
    </row>
    <row r="200">
      <c r="A200" s="15"/>
      <c r="B200" s="15"/>
    </row>
    <row r="201">
      <c r="A201" s="15"/>
      <c r="B201" s="15"/>
    </row>
    <row r="202">
      <c r="A202" s="15"/>
      <c r="B202" s="15"/>
    </row>
    <row r="203">
      <c r="A203" s="15"/>
      <c r="B203" s="15"/>
    </row>
    <row r="204">
      <c r="A204" s="15"/>
      <c r="B204" s="15"/>
    </row>
    <row r="205">
      <c r="A205" s="15"/>
      <c r="B205" s="15"/>
    </row>
    <row r="206">
      <c r="A206" s="15"/>
      <c r="B206" s="15"/>
    </row>
    <row r="207">
      <c r="A207" s="15"/>
      <c r="B207" s="15"/>
    </row>
    <row r="208">
      <c r="A208" s="15"/>
      <c r="B208" s="15"/>
    </row>
    <row r="209">
      <c r="A209" s="15"/>
      <c r="B209" s="15"/>
    </row>
    <row r="210">
      <c r="A210" s="15"/>
      <c r="B210" s="15"/>
    </row>
    <row r="211">
      <c r="A211" s="15"/>
      <c r="B211" s="15"/>
    </row>
    <row r="212">
      <c r="A212" s="15"/>
      <c r="B212" s="15"/>
    </row>
    <row r="213">
      <c r="A213" s="15"/>
      <c r="B213" s="15"/>
    </row>
    <row r="214">
      <c r="A214" s="15"/>
      <c r="B214" s="15"/>
    </row>
    <row r="215">
      <c r="A215" s="15"/>
      <c r="B215" s="15"/>
    </row>
    <row r="216">
      <c r="A216" s="15"/>
      <c r="B216" s="15"/>
    </row>
    <row r="217">
      <c r="A217" s="15"/>
      <c r="B217" s="15"/>
    </row>
    <row r="218">
      <c r="A218" s="15"/>
      <c r="B218" s="15"/>
    </row>
    <row r="219">
      <c r="A219" s="15"/>
      <c r="B219" s="15"/>
    </row>
    <row r="220">
      <c r="A220" s="15"/>
      <c r="B220" s="15"/>
    </row>
    <row r="221">
      <c r="A221" s="15"/>
      <c r="B221" s="15"/>
    </row>
    <row r="222">
      <c r="A222" s="15"/>
      <c r="B222" s="15"/>
    </row>
    <row r="223">
      <c r="A223" s="15"/>
      <c r="B223" s="15"/>
    </row>
    <row r="224">
      <c r="A224" s="15"/>
      <c r="B224" s="15"/>
    </row>
    <row r="225">
      <c r="A225" s="15"/>
      <c r="B225" s="15"/>
    </row>
    <row r="226">
      <c r="A226" s="15"/>
      <c r="B226" s="15"/>
    </row>
    <row r="227">
      <c r="A227" s="15"/>
      <c r="B227" s="15"/>
    </row>
    <row r="228">
      <c r="A228" s="15"/>
      <c r="B228" s="15"/>
    </row>
    <row r="229">
      <c r="A229" s="15"/>
      <c r="B229" s="15"/>
    </row>
    <row r="230">
      <c r="A230" s="15"/>
      <c r="B230" s="15"/>
    </row>
    <row r="231">
      <c r="A231" s="15"/>
      <c r="B231" s="15"/>
    </row>
    <row r="232">
      <c r="A232" s="15"/>
      <c r="B232" s="15"/>
    </row>
    <row r="233">
      <c r="A233" s="15"/>
      <c r="B233" s="15"/>
    </row>
    <row r="234">
      <c r="A234" s="15"/>
      <c r="B234" s="15"/>
    </row>
    <row r="235">
      <c r="A235" s="15"/>
      <c r="B235" s="15"/>
    </row>
    <row r="236">
      <c r="A236" s="15"/>
      <c r="B236" s="15"/>
    </row>
    <row r="237">
      <c r="A237" s="15"/>
      <c r="B237" s="15"/>
    </row>
    <row r="238">
      <c r="A238" s="15"/>
      <c r="B238" s="15"/>
    </row>
    <row r="239">
      <c r="A239" s="15"/>
      <c r="B239" s="15"/>
    </row>
    <row r="240">
      <c r="A240" s="15"/>
      <c r="B240" s="15"/>
    </row>
    <row r="241">
      <c r="A241" s="15"/>
      <c r="B241" s="15"/>
    </row>
    <row r="242">
      <c r="A242" s="15"/>
      <c r="B242" s="15"/>
    </row>
    <row r="243">
      <c r="A243" s="15"/>
      <c r="B243" s="15"/>
    </row>
    <row r="244">
      <c r="A244" s="15"/>
      <c r="B244" s="15"/>
    </row>
    <row r="245">
      <c r="A245" s="15"/>
      <c r="B245" s="15"/>
    </row>
    <row r="246">
      <c r="A246" s="15"/>
      <c r="B246" s="15"/>
    </row>
    <row r="247">
      <c r="A247" s="15"/>
      <c r="B247" s="15"/>
    </row>
    <row r="248">
      <c r="A248" s="15"/>
      <c r="B248" s="15"/>
    </row>
    <row r="249">
      <c r="A249" s="15"/>
      <c r="B249" s="15"/>
    </row>
    <row r="250">
      <c r="A250" s="15"/>
      <c r="B250" s="15"/>
    </row>
    <row r="251">
      <c r="A251" s="15"/>
      <c r="B251" s="15"/>
    </row>
    <row r="252">
      <c r="A252" s="15"/>
      <c r="B252" s="15"/>
    </row>
    <row r="253">
      <c r="A253" s="15"/>
      <c r="B253" s="15"/>
    </row>
    <row r="254">
      <c r="A254" s="15"/>
      <c r="B254" s="15"/>
    </row>
    <row r="255">
      <c r="A255" s="15"/>
      <c r="B255" s="15"/>
    </row>
    <row r="256">
      <c r="A256" s="15"/>
      <c r="B256" s="15"/>
    </row>
    <row r="257">
      <c r="A257" s="15"/>
      <c r="B257" s="15"/>
    </row>
    <row r="258">
      <c r="A258" s="15"/>
      <c r="B258" s="15"/>
    </row>
    <row r="259">
      <c r="A259" s="15"/>
      <c r="B259" s="15"/>
    </row>
    <row r="260">
      <c r="A260" s="15"/>
      <c r="B260" s="15"/>
    </row>
    <row r="261">
      <c r="A261" s="15"/>
      <c r="B261" s="15"/>
    </row>
    <row r="262">
      <c r="A262" s="15"/>
      <c r="B262" s="15"/>
    </row>
    <row r="263">
      <c r="A263" s="15"/>
      <c r="B263" s="15"/>
    </row>
    <row r="264">
      <c r="A264" s="15"/>
      <c r="B264" s="15"/>
    </row>
    <row r="265">
      <c r="A265" s="15"/>
      <c r="B265" s="15"/>
    </row>
    <row r="266">
      <c r="A266" s="15"/>
      <c r="B266" s="15"/>
    </row>
    <row r="267">
      <c r="A267" s="15"/>
      <c r="B267" s="15"/>
    </row>
    <row r="268">
      <c r="A268" s="15"/>
      <c r="B268" s="15"/>
    </row>
    <row r="269">
      <c r="A269" s="15"/>
      <c r="B269" s="15"/>
    </row>
    <row r="270">
      <c r="A270" s="15"/>
      <c r="B270" s="15"/>
    </row>
    <row r="271">
      <c r="A271" s="15"/>
      <c r="B271" s="15"/>
    </row>
    <row r="272">
      <c r="A272" s="15"/>
      <c r="B272" s="15"/>
    </row>
    <row r="273">
      <c r="A273" s="15"/>
      <c r="B273" s="15"/>
    </row>
    <row r="274">
      <c r="A274" s="15"/>
      <c r="B274" s="15"/>
    </row>
    <row r="275">
      <c r="A275" s="15"/>
      <c r="B275" s="15"/>
    </row>
    <row r="276">
      <c r="A276" s="15"/>
      <c r="B276" s="15"/>
    </row>
    <row r="277">
      <c r="A277" s="15"/>
      <c r="B277" s="15"/>
    </row>
    <row r="278">
      <c r="A278" s="15"/>
      <c r="B278" s="15"/>
    </row>
    <row r="279">
      <c r="A279" s="15"/>
      <c r="B279" s="15"/>
    </row>
    <row r="280">
      <c r="A280" s="15"/>
      <c r="B280" s="15"/>
    </row>
    <row r="281">
      <c r="A281" s="15"/>
      <c r="B281" s="15"/>
    </row>
    <row r="282">
      <c r="A282" s="15"/>
      <c r="B282" s="15"/>
    </row>
    <row r="283">
      <c r="A283" s="15"/>
      <c r="B283" s="15"/>
    </row>
    <row r="284">
      <c r="A284" s="15"/>
      <c r="B284" s="15"/>
    </row>
    <row r="285">
      <c r="A285" s="15"/>
      <c r="B285" s="15"/>
    </row>
    <row r="286">
      <c r="A286" s="15"/>
      <c r="B286" s="15"/>
    </row>
    <row r="287">
      <c r="A287" s="15"/>
      <c r="B287" s="15"/>
    </row>
    <row r="288">
      <c r="A288" s="15"/>
      <c r="B288" s="15"/>
    </row>
    <row r="289">
      <c r="A289" s="15"/>
      <c r="B289" s="15"/>
    </row>
    <row r="290">
      <c r="A290" s="15"/>
      <c r="B290" s="15"/>
    </row>
    <row r="291">
      <c r="A291" s="15"/>
      <c r="B291" s="15"/>
    </row>
    <row r="292">
      <c r="A292" s="15"/>
      <c r="B292" s="15"/>
    </row>
    <row r="293">
      <c r="A293" s="15"/>
      <c r="B293" s="15"/>
    </row>
    <row r="294">
      <c r="A294" s="15"/>
      <c r="B294" s="15"/>
    </row>
    <row r="295">
      <c r="A295" s="15"/>
      <c r="B295" s="15"/>
    </row>
    <row r="296">
      <c r="A296" s="15"/>
      <c r="B296" s="15"/>
    </row>
    <row r="297">
      <c r="A297" s="15"/>
      <c r="B297" s="15"/>
    </row>
    <row r="298">
      <c r="A298" s="15"/>
      <c r="B298" s="15"/>
    </row>
    <row r="299">
      <c r="A299" s="15"/>
      <c r="B299" s="15"/>
    </row>
    <row r="300">
      <c r="A300" s="15"/>
      <c r="B300" s="15"/>
    </row>
    <row r="301">
      <c r="A301" s="15"/>
      <c r="B301" s="15"/>
    </row>
    <row r="302">
      <c r="A302" s="15"/>
      <c r="B302" s="15"/>
    </row>
    <row r="303">
      <c r="A303" s="15"/>
      <c r="B303" s="15"/>
    </row>
    <row r="304">
      <c r="A304" s="15"/>
      <c r="B304" s="15"/>
    </row>
    <row r="305">
      <c r="A305" s="15"/>
      <c r="B305" s="15"/>
    </row>
    <row r="306">
      <c r="A306" s="15"/>
      <c r="B306" s="15"/>
    </row>
    <row r="307">
      <c r="A307" s="15"/>
      <c r="B307" s="15"/>
    </row>
    <row r="308">
      <c r="A308" s="15"/>
      <c r="B308" s="15"/>
    </row>
    <row r="309">
      <c r="A309" s="15"/>
      <c r="B309" s="15"/>
    </row>
    <row r="310">
      <c r="A310" s="15"/>
      <c r="B310" s="15"/>
    </row>
    <row r="311">
      <c r="A311" s="15"/>
      <c r="B311" s="15"/>
    </row>
    <row r="312">
      <c r="A312" s="15"/>
      <c r="B312" s="15"/>
    </row>
    <row r="313">
      <c r="A313" s="15"/>
      <c r="B313" s="15"/>
    </row>
    <row r="314">
      <c r="A314" s="15"/>
      <c r="B314" s="15"/>
    </row>
    <row r="315">
      <c r="A315" s="15"/>
      <c r="B315" s="15"/>
    </row>
    <row r="316">
      <c r="A316" s="15"/>
      <c r="B316" s="15"/>
    </row>
    <row r="317">
      <c r="A317" s="15"/>
      <c r="B317" s="15"/>
    </row>
    <row r="318">
      <c r="A318" s="15"/>
      <c r="B318" s="15"/>
    </row>
    <row r="319">
      <c r="A319" s="15"/>
      <c r="B319" s="15"/>
    </row>
    <row r="320">
      <c r="A320" s="15"/>
      <c r="B320" s="15"/>
    </row>
    <row r="321">
      <c r="A321" s="15"/>
      <c r="B321" s="15"/>
    </row>
    <row r="322">
      <c r="A322" s="15"/>
      <c r="B322" s="15"/>
    </row>
    <row r="323">
      <c r="A323" s="15"/>
      <c r="B323" s="15"/>
    </row>
    <row r="324">
      <c r="A324" s="15"/>
      <c r="B324" s="15"/>
    </row>
    <row r="325">
      <c r="A325" s="15"/>
      <c r="B325" s="15"/>
    </row>
    <row r="326">
      <c r="A326" s="15"/>
      <c r="B326" s="15"/>
    </row>
    <row r="327">
      <c r="A327" s="15"/>
      <c r="B327" s="15"/>
    </row>
    <row r="328">
      <c r="A328" s="15"/>
      <c r="B328" s="15"/>
    </row>
    <row r="329">
      <c r="A329" s="15"/>
      <c r="B329" s="15"/>
    </row>
    <row r="330">
      <c r="A330" s="15"/>
      <c r="B330" s="15"/>
    </row>
    <row r="331">
      <c r="A331" s="15"/>
      <c r="B331" s="15"/>
    </row>
    <row r="332">
      <c r="A332" s="15"/>
      <c r="B332" s="15"/>
    </row>
    <row r="333">
      <c r="A333" s="15"/>
      <c r="B333" s="15"/>
    </row>
    <row r="334">
      <c r="A334" s="15"/>
      <c r="B334" s="15"/>
    </row>
    <row r="335">
      <c r="A335" s="15"/>
      <c r="B335" s="15"/>
    </row>
    <row r="336">
      <c r="A336" s="15"/>
      <c r="B336" s="15"/>
    </row>
    <row r="337">
      <c r="A337" s="15"/>
      <c r="B337" s="15"/>
    </row>
    <row r="338">
      <c r="A338" s="15"/>
      <c r="B338" s="15"/>
    </row>
    <row r="339">
      <c r="A339" s="15"/>
      <c r="B339" s="15"/>
    </row>
    <row r="340">
      <c r="A340" s="15"/>
      <c r="B340" s="15"/>
    </row>
    <row r="341">
      <c r="A341" s="15"/>
      <c r="B341" s="15"/>
    </row>
    <row r="342">
      <c r="A342" s="15"/>
      <c r="B342" s="15"/>
    </row>
    <row r="343">
      <c r="A343" s="15"/>
      <c r="B343" s="15"/>
    </row>
    <row r="344">
      <c r="A344" s="15"/>
      <c r="B344" s="15"/>
    </row>
    <row r="345">
      <c r="A345" s="15"/>
      <c r="B345" s="15"/>
    </row>
    <row r="346">
      <c r="A346" s="15"/>
      <c r="B346" s="15"/>
    </row>
    <row r="347">
      <c r="A347" s="15"/>
      <c r="B347" s="15"/>
    </row>
    <row r="348">
      <c r="A348" s="15"/>
      <c r="B348" s="15"/>
    </row>
    <row r="349">
      <c r="A349" s="15"/>
      <c r="B349" s="15"/>
    </row>
    <row r="350">
      <c r="A350" s="15"/>
      <c r="B350" s="15"/>
    </row>
    <row r="351">
      <c r="A351" s="15"/>
      <c r="B351" s="15"/>
    </row>
    <row r="352">
      <c r="A352" s="15"/>
      <c r="B352" s="15"/>
    </row>
    <row r="353">
      <c r="A353" s="15"/>
      <c r="B353" s="15"/>
    </row>
    <row r="354">
      <c r="A354" s="15"/>
      <c r="B354" s="15"/>
    </row>
    <row r="355">
      <c r="A355" s="15"/>
      <c r="B355" s="15"/>
    </row>
    <row r="356">
      <c r="A356" s="15"/>
      <c r="B356" s="15"/>
    </row>
    <row r="357">
      <c r="A357" s="15"/>
      <c r="B357" s="15"/>
    </row>
    <row r="358">
      <c r="A358" s="15"/>
      <c r="B358" s="15"/>
    </row>
    <row r="359">
      <c r="A359" s="15"/>
      <c r="B359" s="15"/>
    </row>
    <row r="360">
      <c r="A360" s="15"/>
      <c r="B360" s="15"/>
    </row>
    <row r="361">
      <c r="A361" s="15"/>
      <c r="B361" s="15"/>
    </row>
    <row r="362">
      <c r="A362" s="15"/>
      <c r="B362" s="15"/>
    </row>
    <row r="363">
      <c r="A363" s="15"/>
      <c r="B363" s="15"/>
    </row>
    <row r="364">
      <c r="A364" s="15"/>
      <c r="B364" s="15"/>
    </row>
    <row r="365">
      <c r="A365" s="15"/>
      <c r="B365" s="15"/>
    </row>
    <row r="366">
      <c r="A366" s="15"/>
      <c r="B366" s="15"/>
    </row>
    <row r="367">
      <c r="A367" s="15"/>
      <c r="B367" s="15"/>
    </row>
    <row r="368">
      <c r="A368" s="15"/>
      <c r="B368" s="15"/>
    </row>
    <row r="369">
      <c r="A369" s="15"/>
      <c r="B369" s="15"/>
    </row>
    <row r="370">
      <c r="A370" s="15"/>
      <c r="B370" s="15"/>
    </row>
    <row r="371">
      <c r="A371" s="15"/>
      <c r="B371" s="15"/>
    </row>
    <row r="372">
      <c r="A372" s="15"/>
      <c r="B372" s="15"/>
    </row>
    <row r="373">
      <c r="A373" s="15"/>
      <c r="B373" s="15"/>
    </row>
    <row r="374">
      <c r="A374" s="15"/>
      <c r="B374" s="15"/>
    </row>
    <row r="375">
      <c r="A375" s="15"/>
      <c r="B375" s="15"/>
    </row>
    <row r="376">
      <c r="A376" s="15"/>
      <c r="B376" s="15"/>
    </row>
    <row r="377">
      <c r="A377" s="15"/>
      <c r="B377" s="15"/>
    </row>
    <row r="378">
      <c r="A378" s="15"/>
      <c r="B378" s="15"/>
    </row>
    <row r="379">
      <c r="A379" s="15"/>
      <c r="B379" s="15"/>
    </row>
    <row r="380">
      <c r="A380" s="15"/>
      <c r="B380" s="15"/>
    </row>
    <row r="381">
      <c r="A381" s="15"/>
      <c r="B381" s="15"/>
    </row>
    <row r="382">
      <c r="A382" s="15"/>
      <c r="B382" s="15"/>
    </row>
    <row r="383">
      <c r="A383" s="15"/>
      <c r="B383" s="15"/>
    </row>
    <row r="384">
      <c r="A384" s="15"/>
      <c r="B384" s="15"/>
    </row>
    <row r="385">
      <c r="A385" s="15"/>
      <c r="B385" s="15"/>
    </row>
    <row r="386">
      <c r="A386" s="15"/>
      <c r="B386" s="15"/>
    </row>
    <row r="387">
      <c r="A387" s="15"/>
      <c r="B387" s="15"/>
    </row>
    <row r="388">
      <c r="A388" s="15"/>
      <c r="B388" s="15"/>
    </row>
    <row r="389">
      <c r="A389" s="15"/>
      <c r="B389" s="15"/>
    </row>
    <row r="390">
      <c r="A390" s="15"/>
      <c r="B390" s="15"/>
    </row>
    <row r="391">
      <c r="A391" s="15"/>
      <c r="B391" s="15"/>
    </row>
    <row r="392">
      <c r="A392" s="15"/>
      <c r="B392" s="15"/>
    </row>
    <row r="393">
      <c r="A393" s="15"/>
      <c r="B393" s="15"/>
    </row>
    <row r="394">
      <c r="A394" s="15"/>
      <c r="B394" s="15"/>
    </row>
    <row r="395">
      <c r="A395" s="15"/>
      <c r="B395" s="15"/>
    </row>
    <row r="396">
      <c r="A396" s="15"/>
      <c r="B396" s="15"/>
    </row>
    <row r="397">
      <c r="A397" s="15"/>
      <c r="B397" s="15"/>
    </row>
    <row r="398">
      <c r="A398" s="15"/>
      <c r="B398" s="15"/>
    </row>
    <row r="399">
      <c r="A399" s="15"/>
      <c r="B399" s="15"/>
    </row>
    <row r="400">
      <c r="A400" s="15"/>
      <c r="B400" s="15"/>
    </row>
    <row r="401">
      <c r="A401" s="15"/>
      <c r="B401" s="15"/>
    </row>
    <row r="402">
      <c r="A402" s="15"/>
      <c r="B402" s="15"/>
    </row>
    <row r="403">
      <c r="A403" s="15"/>
      <c r="B403" s="15"/>
    </row>
    <row r="404">
      <c r="A404" s="15"/>
      <c r="B404" s="15"/>
    </row>
    <row r="405">
      <c r="A405" s="15"/>
      <c r="B405" s="15"/>
    </row>
    <row r="406">
      <c r="A406" s="15"/>
      <c r="B406" s="15"/>
    </row>
    <row r="407">
      <c r="A407" s="15"/>
      <c r="B407" s="15"/>
    </row>
    <row r="408">
      <c r="A408" s="15"/>
      <c r="B408" s="15"/>
    </row>
    <row r="409">
      <c r="A409" s="15"/>
      <c r="B409" s="15"/>
    </row>
    <row r="410">
      <c r="A410" s="15"/>
      <c r="B410" s="15"/>
    </row>
    <row r="411">
      <c r="A411" s="15"/>
      <c r="B411" s="15"/>
    </row>
    <row r="412">
      <c r="A412" s="15"/>
      <c r="B412" s="15"/>
    </row>
    <row r="413">
      <c r="A413" s="15"/>
      <c r="B413" s="15"/>
    </row>
    <row r="414">
      <c r="A414" s="15"/>
      <c r="B414" s="15"/>
    </row>
    <row r="415">
      <c r="A415" s="15"/>
      <c r="B415" s="15"/>
    </row>
    <row r="416">
      <c r="A416" s="15"/>
      <c r="B416" s="15"/>
    </row>
    <row r="417">
      <c r="A417" s="15"/>
      <c r="B417" s="15"/>
    </row>
    <row r="418">
      <c r="A418" s="15"/>
      <c r="B418" s="15"/>
    </row>
    <row r="419">
      <c r="A419" s="15"/>
      <c r="B419" s="15"/>
    </row>
    <row r="420">
      <c r="A420" s="15"/>
      <c r="B420" s="15"/>
    </row>
    <row r="421">
      <c r="A421" s="15"/>
      <c r="B421" s="15"/>
    </row>
    <row r="422">
      <c r="A422" s="15"/>
      <c r="B422" s="15"/>
    </row>
    <row r="423">
      <c r="A423" s="15"/>
      <c r="B423" s="15"/>
    </row>
    <row r="424">
      <c r="A424" s="15"/>
      <c r="B424" s="15"/>
    </row>
    <row r="425">
      <c r="A425" s="15"/>
      <c r="B425" s="15"/>
    </row>
    <row r="426">
      <c r="A426" s="15"/>
      <c r="B426" s="15"/>
    </row>
    <row r="427">
      <c r="A427" s="15"/>
      <c r="B427" s="15"/>
    </row>
    <row r="428">
      <c r="A428" s="15"/>
      <c r="B428" s="15"/>
    </row>
    <row r="429">
      <c r="A429" s="15"/>
      <c r="B429" s="15"/>
    </row>
    <row r="430">
      <c r="A430" s="15"/>
      <c r="B430" s="15"/>
    </row>
    <row r="431">
      <c r="A431" s="15"/>
      <c r="B431" s="15"/>
    </row>
    <row r="432">
      <c r="A432" s="15"/>
      <c r="B432" s="15"/>
    </row>
    <row r="433">
      <c r="A433" s="15"/>
      <c r="B433" s="15"/>
    </row>
    <row r="434">
      <c r="A434" s="15"/>
      <c r="B434" s="15"/>
    </row>
    <row r="435">
      <c r="A435" s="15"/>
      <c r="B435" s="15"/>
    </row>
    <row r="436">
      <c r="A436" s="15"/>
      <c r="B436" s="15"/>
    </row>
    <row r="437">
      <c r="A437" s="15"/>
      <c r="B437" s="15"/>
    </row>
    <row r="438">
      <c r="A438" s="15"/>
      <c r="B438" s="15"/>
    </row>
    <row r="439">
      <c r="A439" s="15"/>
      <c r="B439" s="15"/>
    </row>
    <row r="440">
      <c r="A440" s="15"/>
      <c r="B440" s="15"/>
    </row>
    <row r="441">
      <c r="A441" s="15"/>
      <c r="B441" s="15"/>
    </row>
    <row r="442">
      <c r="A442" s="15"/>
      <c r="B442" s="15"/>
    </row>
    <row r="443">
      <c r="A443" s="15"/>
      <c r="B443" s="15"/>
    </row>
    <row r="444">
      <c r="A444" s="15"/>
      <c r="B444" s="15"/>
    </row>
    <row r="445">
      <c r="A445" s="15"/>
      <c r="B445" s="15"/>
    </row>
    <row r="446">
      <c r="A446" s="15"/>
      <c r="B446" s="15"/>
    </row>
    <row r="447">
      <c r="A447" s="15"/>
      <c r="B447" s="15"/>
    </row>
    <row r="448">
      <c r="A448" s="15"/>
      <c r="B448" s="15"/>
    </row>
    <row r="449">
      <c r="A449" s="15"/>
      <c r="B449" s="15"/>
    </row>
    <row r="450">
      <c r="A450" s="15"/>
      <c r="B450" s="15"/>
    </row>
    <row r="451">
      <c r="A451" s="15"/>
      <c r="B451" s="15"/>
    </row>
    <row r="452">
      <c r="A452" s="15"/>
      <c r="B452" s="15"/>
    </row>
    <row r="453">
      <c r="A453" s="15"/>
      <c r="B453" s="15"/>
    </row>
    <row r="454">
      <c r="A454" s="15"/>
      <c r="B454" s="15"/>
    </row>
    <row r="455">
      <c r="A455" s="15"/>
      <c r="B455" s="15"/>
    </row>
    <row r="456">
      <c r="A456" s="15"/>
      <c r="B456" s="15"/>
    </row>
    <row r="457">
      <c r="A457" s="15"/>
      <c r="B457" s="15"/>
    </row>
    <row r="458">
      <c r="A458" s="15"/>
      <c r="B458" s="15"/>
    </row>
    <row r="459">
      <c r="A459" s="15"/>
      <c r="B459" s="15"/>
    </row>
    <row r="460">
      <c r="A460" s="15"/>
      <c r="B460" s="15"/>
    </row>
    <row r="461">
      <c r="A461" s="15"/>
      <c r="B461" s="15"/>
    </row>
    <row r="462">
      <c r="A462" s="15"/>
      <c r="B462" s="15"/>
    </row>
    <row r="463">
      <c r="A463" s="15"/>
      <c r="B463" s="15"/>
    </row>
    <row r="464">
      <c r="A464" s="15"/>
      <c r="B464" s="15"/>
    </row>
    <row r="465">
      <c r="A465" s="15"/>
      <c r="B465" s="15"/>
    </row>
    <row r="466">
      <c r="A466" s="15"/>
      <c r="B466" s="15"/>
    </row>
    <row r="467">
      <c r="A467" s="15"/>
      <c r="B467" s="15"/>
    </row>
    <row r="468">
      <c r="A468" s="15"/>
      <c r="B468" s="15"/>
    </row>
    <row r="469">
      <c r="A469" s="15"/>
      <c r="B469" s="15"/>
    </row>
    <row r="470">
      <c r="A470" s="15"/>
      <c r="B470" s="15"/>
    </row>
    <row r="471">
      <c r="A471" s="15"/>
      <c r="B471" s="15"/>
    </row>
    <row r="472">
      <c r="A472" s="15"/>
      <c r="B472" s="15"/>
    </row>
    <row r="473">
      <c r="A473" s="15"/>
      <c r="B473" s="15"/>
    </row>
    <row r="474">
      <c r="A474" s="15"/>
      <c r="B474" s="15"/>
    </row>
    <row r="475">
      <c r="A475" s="15"/>
      <c r="B475" s="15"/>
    </row>
    <row r="476">
      <c r="A476" s="15"/>
      <c r="B476" s="15"/>
    </row>
    <row r="477">
      <c r="A477" s="15"/>
      <c r="B477" s="15"/>
    </row>
    <row r="478">
      <c r="A478" s="15"/>
      <c r="B478" s="15"/>
    </row>
    <row r="479">
      <c r="A479" s="15"/>
      <c r="B479" s="15"/>
    </row>
    <row r="480">
      <c r="A480" s="15"/>
      <c r="B480" s="15"/>
    </row>
    <row r="481">
      <c r="A481" s="15"/>
      <c r="B481" s="15"/>
    </row>
    <row r="482">
      <c r="A482" s="15"/>
      <c r="B482" s="15"/>
    </row>
    <row r="483">
      <c r="A483" s="15"/>
      <c r="B483" s="15"/>
    </row>
    <row r="484">
      <c r="A484" s="15"/>
      <c r="B484" s="15"/>
    </row>
    <row r="485">
      <c r="A485" s="15"/>
      <c r="B485" s="15"/>
    </row>
    <row r="486">
      <c r="A486" s="15"/>
      <c r="B486" s="15"/>
    </row>
    <row r="487">
      <c r="A487" s="15"/>
      <c r="B487" s="15"/>
    </row>
    <row r="488">
      <c r="A488" s="15"/>
      <c r="B488" s="15"/>
    </row>
    <row r="489">
      <c r="A489" s="15"/>
      <c r="B489" s="15"/>
    </row>
    <row r="490">
      <c r="A490" s="15"/>
      <c r="B490" s="15"/>
    </row>
    <row r="491">
      <c r="A491" s="15"/>
      <c r="B491" s="15"/>
    </row>
    <row r="492">
      <c r="A492" s="15"/>
      <c r="B492" s="15"/>
    </row>
    <row r="493">
      <c r="A493" s="15"/>
      <c r="B493" s="15"/>
    </row>
    <row r="494">
      <c r="A494" s="15"/>
      <c r="B494" s="15"/>
    </row>
    <row r="495">
      <c r="A495" s="15"/>
      <c r="B495" s="15"/>
    </row>
    <row r="496">
      <c r="A496" s="15"/>
      <c r="B496" s="15"/>
    </row>
    <row r="497">
      <c r="A497" s="15"/>
      <c r="B497" s="15"/>
    </row>
    <row r="498">
      <c r="A498" s="15"/>
      <c r="B498" s="15"/>
    </row>
    <row r="499">
      <c r="A499" s="15"/>
      <c r="B499" s="15"/>
    </row>
    <row r="500">
      <c r="A500" s="15"/>
      <c r="B500" s="15"/>
    </row>
    <row r="501">
      <c r="A501" s="15"/>
      <c r="B501" s="15"/>
    </row>
    <row r="502">
      <c r="A502" s="15"/>
      <c r="B502" s="15"/>
    </row>
    <row r="503">
      <c r="A503" s="15"/>
      <c r="B503" s="15"/>
    </row>
    <row r="504">
      <c r="A504" s="15"/>
      <c r="B504" s="15"/>
    </row>
    <row r="505">
      <c r="A505" s="15"/>
      <c r="B505" s="15"/>
    </row>
    <row r="506">
      <c r="A506" s="15"/>
      <c r="B506" s="15"/>
    </row>
    <row r="507">
      <c r="A507" s="15"/>
      <c r="B507" s="15"/>
    </row>
    <row r="508">
      <c r="A508" s="15"/>
      <c r="B508" s="15"/>
    </row>
    <row r="509">
      <c r="A509" s="15"/>
      <c r="B509" s="15"/>
    </row>
    <row r="510">
      <c r="A510" s="15"/>
      <c r="B510" s="15"/>
    </row>
    <row r="511">
      <c r="A511" s="15"/>
      <c r="B511" s="15"/>
    </row>
    <row r="512">
      <c r="A512" s="15"/>
      <c r="B512" s="15"/>
    </row>
    <row r="513">
      <c r="A513" s="15"/>
      <c r="B513" s="15"/>
    </row>
    <row r="514">
      <c r="A514" s="15"/>
      <c r="B514" s="15"/>
    </row>
    <row r="515">
      <c r="A515" s="15"/>
      <c r="B515" s="15"/>
    </row>
    <row r="516">
      <c r="A516" s="15"/>
      <c r="B516" s="15"/>
    </row>
    <row r="517">
      <c r="A517" s="15"/>
      <c r="B517" s="15"/>
    </row>
    <row r="518">
      <c r="A518" s="15"/>
      <c r="B518" s="15"/>
    </row>
    <row r="519">
      <c r="A519" s="15"/>
      <c r="B519" s="15"/>
    </row>
    <row r="520">
      <c r="A520" s="15"/>
      <c r="B520" s="15"/>
    </row>
    <row r="521">
      <c r="A521" s="15"/>
      <c r="B521" s="15"/>
    </row>
    <row r="522">
      <c r="A522" s="15"/>
      <c r="B522" s="15"/>
    </row>
    <row r="523">
      <c r="A523" s="15"/>
      <c r="B523" s="15"/>
    </row>
    <row r="524">
      <c r="A524" s="15"/>
      <c r="B524" s="15"/>
    </row>
    <row r="525">
      <c r="A525" s="15"/>
      <c r="B525" s="15"/>
    </row>
    <row r="526">
      <c r="A526" s="15"/>
      <c r="B526" s="15"/>
    </row>
    <row r="527">
      <c r="A527" s="15"/>
      <c r="B527" s="15"/>
    </row>
    <row r="528">
      <c r="A528" s="15"/>
      <c r="B528" s="15"/>
    </row>
    <row r="529">
      <c r="A529" s="15"/>
      <c r="B529" s="15"/>
    </row>
    <row r="530">
      <c r="A530" s="15"/>
      <c r="B530" s="15"/>
    </row>
    <row r="531">
      <c r="A531" s="15"/>
      <c r="B531" s="15"/>
    </row>
    <row r="532">
      <c r="A532" s="15"/>
      <c r="B532" s="15"/>
    </row>
    <row r="533">
      <c r="A533" s="15"/>
      <c r="B533" s="15"/>
    </row>
    <row r="534">
      <c r="A534" s="15"/>
      <c r="B534" s="15"/>
    </row>
    <row r="535">
      <c r="A535" s="15"/>
      <c r="B535" s="15"/>
    </row>
    <row r="536">
      <c r="A536" s="15"/>
      <c r="B536" s="15"/>
    </row>
    <row r="537">
      <c r="A537" s="15"/>
      <c r="B537" s="15"/>
    </row>
    <row r="538">
      <c r="A538" s="15"/>
      <c r="B538" s="15"/>
    </row>
    <row r="539">
      <c r="A539" s="15"/>
      <c r="B539" s="15"/>
    </row>
    <row r="540">
      <c r="A540" s="15"/>
      <c r="B540" s="15"/>
    </row>
    <row r="541">
      <c r="A541" s="15"/>
      <c r="B541" s="15"/>
    </row>
    <row r="542">
      <c r="A542" s="15"/>
      <c r="B542" s="15"/>
    </row>
    <row r="543">
      <c r="A543" s="15"/>
      <c r="B543" s="15"/>
    </row>
    <row r="544">
      <c r="A544" s="15"/>
      <c r="B544" s="15"/>
    </row>
    <row r="545">
      <c r="A545" s="15"/>
      <c r="B545" s="15"/>
    </row>
    <row r="546">
      <c r="A546" s="15"/>
      <c r="B546" s="15"/>
    </row>
    <row r="547">
      <c r="A547" s="15"/>
      <c r="B547" s="15"/>
    </row>
    <row r="548">
      <c r="A548" s="15"/>
      <c r="B548" s="15"/>
    </row>
    <row r="549">
      <c r="A549" s="15"/>
      <c r="B549" s="15"/>
    </row>
    <row r="550">
      <c r="A550" s="15"/>
      <c r="B550" s="15"/>
    </row>
    <row r="551">
      <c r="A551" s="15"/>
      <c r="B551" s="15"/>
    </row>
    <row r="552">
      <c r="A552" s="15"/>
      <c r="B552" s="15"/>
    </row>
    <row r="553">
      <c r="A553" s="15"/>
      <c r="B553" s="15"/>
    </row>
    <row r="554">
      <c r="A554" s="15"/>
      <c r="B554" s="15"/>
    </row>
    <row r="555">
      <c r="A555" s="15"/>
      <c r="B555" s="15"/>
    </row>
    <row r="556">
      <c r="A556" s="15"/>
      <c r="B556" s="15"/>
    </row>
    <row r="557">
      <c r="A557" s="15"/>
      <c r="B557" s="15"/>
    </row>
    <row r="558">
      <c r="A558" s="15"/>
      <c r="B558" s="15"/>
    </row>
    <row r="559">
      <c r="A559" s="15"/>
      <c r="B559" s="15"/>
    </row>
    <row r="560">
      <c r="A560" s="15"/>
      <c r="B560" s="15"/>
    </row>
    <row r="561">
      <c r="A561" s="15"/>
      <c r="B561" s="15"/>
    </row>
    <row r="562">
      <c r="A562" s="15"/>
      <c r="B562" s="15"/>
    </row>
    <row r="563">
      <c r="A563" s="15"/>
      <c r="B563" s="15"/>
    </row>
    <row r="564">
      <c r="A564" s="15"/>
      <c r="B564" s="15"/>
    </row>
    <row r="565">
      <c r="A565" s="15"/>
      <c r="B565" s="15"/>
    </row>
    <row r="566">
      <c r="A566" s="15"/>
      <c r="B566" s="15"/>
    </row>
    <row r="567">
      <c r="A567" s="15"/>
      <c r="B567" s="15"/>
    </row>
    <row r="568">
      <c r="A568" s="15"/>
      <c r="B568" s="15"/>
    </row>
    <row r="569">
      <c r="A569" s="15"/>
      <c r="B569" s="15"/>
    </row>
    <row r="570">
      <c r="A570" s="15"/>
      <c r="B570" s="15"/>
    </row>
    <row r="571">
      <c r="A571" s="15"/>
      <c r="B571" s="15"/>
    </row>
    <row r="572">
      <c r="A572" s="15"/>
      <c r="B572" s="15"/>
    </row>
    <row r="573">
      <c r="A573" s="15"/>
      <c r="B573" s="15"/>
    </row>
    <row r="574">
      <c r="A574" s="15"/>
      <c r="B574" s="15"/>
    </row>
    <row r="575">
      <c r="A575" s="15"/>
      <c r="B575" s="15"/>
    </row>
    <row r="576">
      <c r="A576" s="15"/>
      <c r="B576" s="15"/>
    </row>
    <row r="577">
      <c r="A577" s="15"/>
      <c r="B577" s="15"/>
    </row>
    <row r="578">
      <c r="A578" s="15"/>
      <c r="B578" s="15"/>
    </row>
    <row r="579">
      <c r="A579" s="15"/>
      <c r="B579" s="15"/>
    </row>
    <row r="580">
      <c r="A580" s="15"/>
      <c r="B580" s="15"/>
    </row>
    <row r="581">
      <c r="A581" s="15"/>
      <c r="B581" s="15"/>
    </row>
    <row r="582">
      <c r="A582" s="15"/>
      <c r="B582" s="15"/>
    </row>
    <row r="583">
      <c r="A583" s="15"/>
      <c r="B583" s="15"/>
    </row>
    <row r="584">
      <c r="A584" s="15"/>
      <c r="B584" s="15"/>
    </row>
    <row r="585">
      <c r="A585" s="15"/>
      <c r="B585" s="15"/>
    </row>
    <row r="586">
      <c r="A586" s="15"/>
      <c r="B586" s="15"/>
    </row>
    <row r="587">
      <c r="A587" s="15"/>
      <c r="B587" s="15"/>
    </row>
    <row r="588">
      <c r="A588" s="15"/>
      <c r="B588" s="15"/>
    </row>
    <row r="589">
      <c r="A589" s="15"/>
      <c r="B589" s="15"/>
    </row>
    <row r="590">
      <c r="A590" s="15"/>
      <c r="B590" s="15"/>
    </row>
    <row r="591">
      <c r="A591" s="15"/>
      <c r="B591" s="15"/>
    </row>
    <row r="592">
      <c r="A592" s="15"/>
      <c r="B592" s="15"/>
    </row>
    <row r="593">
      <c r="A593" s="15"/>
      <c r="B593" s="15"/>
    </row>
    <row r="594">
      <c r="A594" s="15"/>
      <c r="B594" s="15"/>
    </row>
    <row r="595">
      <c r="A595" s="15"/>
      <c r="B595" s="15"/>
    </row>
    <row r="596">
      <c r="A596" s="15"/>
      <c r="B596" s="15"/>
    </row>
    <row r="597">
      <c r="A597" s="15"/>
      <c r="B597" s="15"/>
    </row>
    <row r="598">
      <c r="A598" s="15"/>
      <c r="B598" s="15"/>
    </row>
    <row r="599">
      <c r="A599" s="15"/>
      <c r="B599" s="15"/>
    </row>
    <row r="600">
      <c r="A600" s="15"/>
      <c r="B600" s="15"/>
    </row>
    <row r="601">
      <c r="A601" s="15"/>
      <c r="B601" s="15"/>
    </row>
    <row r="602">
      <c r="A602" s="15"/>
      <c r="B602" s="15"/>
    </row>
    <row r="603">
      <c r="A603" s="15"/>
      <c r="B603" s="15"/>
    </row>
    <row r="604">
      <c r="A604" s="15"/>
      <c r="B604" s="15"/>
    </row>
    <row r="605">
      <c r="A605" s="15"/>
      <c r="B605" s="15"/>
    </row>
    <row r="606">
      <c r="A606" s="15"/>
      <c r="B606" s="15"/>
    </row>
    <row r="607">
      <c r="A607" s="15"/>
      <c r="B607" s="15"/>
    </row>
    <row r="608">
      <c r="A608" s="15"/>
      <c r="B608" s="15"/>
    </row>
    <row r="609">
      <c r="A609" s="15"/>
      <c r="B609" s="15"/>
    </row>
    <row r="610">
      <c r="A610" s="15"/>
      <c r="B610" s="15"/>
    </row>
    <row r="611">
      <c r="A611" s="15"/>
      <c r="B611" s="15"/>
    </row>
    <row r="612">
      <c r="A612" s="15"/>
      <c r="B612" s="15"/>
    </row>
    <row r="613">
      <c r="A613" s="15"/>
      <c r="B613" s="15"/>
    </row>
    <row r="614">
      <c r="A614" s="15"/>
      <c r="B614" s="15"/>
    </row>
    <row r="615">
      <c r="A615" s="15"/>
      <c r="B615" s="15"/>
    </row>
    <row r="616">
      <c r="A616" s="15"/>
      <c r="B616" s="15"/>
    </row>
    <row r="617">
      <c r="A617" s="15"/>
      <c r="B617" s="15"/>
    </row>
    <row r="618">
      <c r="A618" s="15"/>
      <c r="B618" s="15"/>
    </row>
    <row r="619">
      <c r="A619" s="15"/>
      <c r="B619" s="15"/>
    </row>
    <row r="620">
      <c r="A620" s="15"/>
      <c r="B620" s="15"/>
    </row>
    <row r="621">
      <c r="A621" s="15"/>
      <c r="B621" s="15"/>
    </row>
    <row r="622">
      <c r="A622" s="15"/>
      <c r="B622" s="15"/>
    </row>
    <row r="623">
      <c r="A623" s="15"/>
      <c r="B623" s="15"/>
    </row>
    <row r="624">
      <c r="A624" s="15"/>
      <c r="B624" s="15"/>
    </row>
    <row r="625">
      <c r="A625" s="15"/>
      <c r="B625" s="15"/>
    </row>
    <row r="626">
      <c r="A626" s="15"/>
      <c r="B626" s="15"/>
    </row>
    <row r="627">
      <c r="A627" s="15"/>
      <c r="B627" s="15"/>
    </row>
    <row r="628">
      <c r="A628" s="15"/>
      <c r="B628" s="15"/>
    </row>
    <row r="629">
      <c r="A629" s="15"/>
      <c r="B629" s="15"/>
    </row>
    <row r="630">
      <c r="A630" s="15"/>
      <c r="B630" s="15"/>
    </row>
    <row r="631">
      <c r="A631" s="15"/>
      <c r="B631" s="15"/>
    </row>
    <row r="632">
      <c r="A632" s="15"/>
      <c r="B632" s="15"/>
    </row>
    <row r="633">
      <c r="A633" s="15"/>
      <c r="B633" s="15"/>
    </row>
    <row r="634">
      <c r="A634" s="15"/>
      <c r="B634" s="15"/>
    </row>
    <row r="635">
      <c r="A635" s="15"/>
      <c r="B635" s="15"/>
    </row>
    <row r="636">
      <c r="A636" s="15"/>
      <c r="B636" s="15"/>
    </row>
    <row r="637">
      <c r="A637" s="15"/>
      <c r="B637" s="15"/>
    </row>
    <row r="638">
      <c r="A638" s="15"/>
      <c r="B638" s="15"/>
    </row>
    <row r="639">
      <c r="A639" s="15"/>
      <c r="B639" s="15"/>
    </row>
    <row r="640">
      <c r="A640" s="15"/>
      <c r="B640" s="15"/>
    </row>
    <row r="641">
      <c r="A641" s="15"/>
      <c r="B641" s="15"/>
    </row>
    <row r="642">
      <c r="A642" s="15"/>
      <c r="B642" s="15"/>
    </row>
    <row r="643">
      <c r="A643" s="15"/>
      <c r="B643" s="15"/>
    </row>
    <row r="644">
      <c r="A644" s="15"/>
      <c r="B644" s="15"/>
    </row>
    <row r="645">
      <c r="A645" s="15"/>
      <c r="B645" s="15"/>
    </row>
    <row r="646">
      <c r="A646" s="15"/>
      <c r="B646" s="15"/>
    </row>
    <row r="647">
      <c r="A647" s="15"/>
      <c r="B647" s="15"/>
    </row>
    <row r="648">
      <c r="A648" s="15"/>
      <c r="B648" s="15"/>
    </row>
    <row r="649">
      <c r="A649" s="15"/>
      <c r="B649" s="15"/>
    </row>
    <row r="650">
      <c r="A650" s="15"/>
      <c r="B650" s="15"/>
    </row>
    <row r="651">
      <c r="A651" s="15"/>
      <c r="B651" s="15"/>
    </row>
    <row r="652">
      <c r="A652" s="15"/>
      <c r="B652" s="15"/>
    </row>
    <row r="653">
      <c r="A653" s="15"/>
      <c r="B653" s="15"/>
    </row>
    <row r="654">
      <c r="A654" s="15"/>
      <c r="B654" s="15"/>
    </row>
    <row r="655">
      <c r="A655" s="15"/>
      <c r="B655" s="15"/>
    </row>
    <row r="656">
      <c r="A656" s="15"/>
      <c r="B656" s="15"/>
    </row>
    <row r="657">
      <c r="A657" s="15"/>
      <c r="B657" s="15"/>
    </row>
    <row r="658">
      <c r="A658" s="15"/>
      <c r="B658" s="15"/>
    </row>
    <row r="659">
      <c r="A659" s="15"/>
      <c r="B659" s="15"/>
    </row>
    <row r="660">
      <c r="A660" s="15"/>
      <c r="B660" s="15"/>
    </row>
    <row r="661">
      <c r="A661" s="15"/>
      <c r="B661" s="15"/>
    </row>
    <row r="662">
      <c r="A662" s="15"/>
      <c r="B662" s="15"/>
    </row>
    <row r="663">
      <c r="A663" s="15"/>
      <c r="B663" s="15"/>
    </row>
    <row r="664">
      <c r="A664" s="15"/>
      <c r="B664" s="15"/>
    </row>
    <row r="665">
      <c r="A665" s="15"/>
      <c r="B665" s="15"/>
    </row>
    <row r="666">
      <c r="A666" s="15"/>
      <c r="B666" s="15"/>
    </row>
    <row r="667">
      <c r="A667" s="15"/>
      <c r="B667" s="15"/>
    </row>
    <row r="668">
      <c r="A668" s="15"/>
      <c r="B668" s="15"/>
    </row>
    <row r="669">
      <c r="A669" s="15"/>
      <c r="B669" s="15"/>
    </row>
    <row r="670">
      <c r="A670" s="15"/>
      <c r="B670" s="15"/>
    </row>
    <row r="671">
      <c r="A671" s="15"/>
      <c r="B671" s="15"/>
    </row>
    <row r="672">
      <c r="A672" s="15"/>
      <c r="B672" s="15"/>
    </row>
    <row r="673">
      <c r="A673" s="15"/>
      <c r="B673" s="15"/>
    </row>
    <row r="674">
      <c r="A674" s="15"/>
      <c r="B674" s="15"/>
    </row>
    <row r="675">
      <c r="A675" s="15"/>
      <c r="B675" s="15"/>
    </row>
    <row r="676">
      <c r="A676" s="15"/>
      <c r="B676" s="15"/>
    </row>
    <row r="677">
      <c r="A677" s="15"/>
      <c r="B677" s="15"/>
    </row>
    <row r="678">
      <c r="A678" s="15"/>
      <c r="B678" s="15"/>
    </row>
    <row r="679">
      <c r="A679" s="15"/>
      <c r="B679" s="15"/>
    </row>
    <row r="680">
      <c r="A680" s="15"/>
      <c r="B680" s="15"/>
    </row>
    <row r="681">
      <c r="A681" s="15"/>
      <c r="B681" s="15"/>
    </row>
    <row r="682">
      <c r="A682" s="15"/>
      <c r="B682" s="15"/>
    </row>
    <row r="683">
      <c r="A683" s="15"/>
      <c r="B683" s="15"/>
    </row>
    <row r="684">
      <c r="A684" s="15"/>
      <c r="B684" s="15"/>
    </row>
    <row r="685">
      <c r="A685" s="15"/>
      <c r="B685" s="15"/>
    </row>
    <row r="686">
      <c r="A686" s="15"/>
      <c r="B686" s="15"/>
    </row>
    <row r="687">
      <c r="A687" s="15"/>
      <c r="B687" s="15"/>
    </row>
    <row r="688">
      <c r="A688" s="15"/>
      <c r="B688" s="15"/>
    </row>
    <row r="689">
      <c r="A689" s="15"/>
      <c r="B689" s="15"/>
    </row>
    <row r="690">
      <c r="A690" s="15"/>
      <c r="B690" s="15"/>
    </row>
    <row r="691">
      <c r="A691" s="15"/>
      <c r="B691" s="15"/>
    </row>
    <row r="692">
      <c r="A692" s="15"/>
      <c r="B692" s="15"/>
    </row>
    <row r="693">
      <c r="A693" s="15"/>
      <c r="B693" s="15"/>
    </row>
    <row r="694">
      <c r="A694" s="15"/>
      <c r="B694" s="15"/>
    </row>
    <row r="695">
      <c r="A695" s="15"/>
      <c r="B695" s="15"/>
    </row>
    <row r="696">
      <c r="A696" s="15"/>
      <c r="B696" s="15"/>
    </row>
    <row r="697">
      <c r="A697" s="15"/>
      <c r="B697" s="15"/>
    </row>
    <row r="698">
      <c r="A698" s="15"/>
      <c r="B698" s="15"/>
    </row>
    <row r="699">
      <c r="A699" s="15"/>
      <c r="B699" s="15"/>
    </row>
    <row r="700">
      <c r="A700" s="15"/>
      <c r="B700" s="15"/>
    </row>
    <row r="701">
      <c r="A701" s="15"/>
      <c r="B701" s="15"/>
    </row>
    <row r="702">
      <c r="A702" s="15"/>
      <c r="B702" s="15"/>
    </row>
    <row r="703">
      <c r="A703" s="15"/>
      <c r="B703" s="15"/>
    </row>
    <row r="704">
      <c r="A704" s="15"/>
      <c r="B704" s="15"/>
    </row>
    <row r="705">
      <c r="A705" s="15"/>
      <c r="B705" s="15"/>
    </row>
    <row r="706">
      <c r="A706" s="15"/>
      <c r="B706" s="15"/>
    </row>
    <row r="707">
      <c r="A707" s="15"/>
      <c r="B707" s="15"/>
    </row>
    <row r="708">
      <c r="A708" s="15"/>
      <c r="B708" s="15"/>
    </row>
    <row r="709">
      <c r="A709" s="15"/>
      <c r="B709" s="15"/>
    </row>
    <row r="710">
      <c r="A710" s="15"/>
      <c r="B710" s="15"/>
    </row>
    <row r="711">
      <c r="A711" s="15"/>
      <c r="B711" s="15"/>
    </row>
    <row r="712">
      <c r="A712" s="15"/>
      <c r="B712" s="15"/>
    </row>
    <row r="713">
      <c r="A713" s="15"/>
      <c r="B713" s="15"/>
    </row>
    <row r="714">
      <c r="A714" s="15"/>
      <c r="B714" s="15"/>
    </row>
    <row r="715">
      <c r="A715" s="15"/>
      <c r="B715" s="15"/>
    </row>
    <row r="716">
      <c r="A716" s="15"/>
      <c r="B716" s="15"/>
    </row>
    <row r="717">
      <c r="A717" s="15"/>
      <c r="B717" s="15"/>
    </row>
    <row r="718">
      <c r="A718" s="15"/>
      <c r="B718" s="15"/>
    </row>
    <row r="719">
      <c r="A719" s="15"/>
      <c r="B719" s="15"/>
    </row>
    <row r="720">
      <c r="A720" s="15"/>
      <c r="B720" s="15"/>
    </row>
    <row r="721">
      <c r="A721" s="15"/>
      <c r="B721" s="15"/>
    </row>
    <row r="722">
      <c r="A722" s="15"/>
      <c r="B722" s="15"/>
    </row>
    <row r="723">
      <c r="A723" s="15"/>
      <c r="B723" s="15"/>
    </row>
    <row r="724">
      <c r="A724" s="15"/>
      <c r="B724" s="15"/>
    </row>
    <row r="725">
      <c r="A725" s="15"/>
      <c r="B725" s="15"/>
    </row>
    <row r="726">
      <c r="A726" s="15"/>
      <c r="B726" s="15"/>
    </row>
    <row r="727">
      <c r="A727" s="15"/>
      <c r="B727" s="15"/>
    </row>
    <row r="728">
      <c r="A728" s="15"/>
      <c r="B728" s="15"/>
    </row>
    <row r="729">
      <c r="A729" s="15"/>
      <c r="B729" s="15"/>
    </row>
    <row r="730">
      <c r="A730" s="15"/>
      <c r="B730" s="15"/>
    </row>
    <row r="731">
      <c r="A731" s="15"/>
      <c r="B731" s="15"/>
    </row>
    <row r="732">
      <c r="A732" s="15"/>
      <c r="B732" s="15"/>
    </row>
    <row r="733">
      <c r="A733" s="15"/>
      <c r="B733" s="15"/>
    </row>
    <row r="734">
      <c r="A734" s="15"/>
      <c r="B734" s="15"/>
    </row>
    <row r="735">
      <c r="A735" s="15"/>
      <c r="B735" s="15"/>
    </row>
    <row r="736">
      <c r="A736" s="15"/>
      <c r="B736" s="15"/>
    </row>
    <row r="737">
      <c r="A737" s="15"/>
      <c r="B737" s="15"/>
    </row>
    <row r="738">
      <c r="A738" s="15"/>
      <c r="B738" s="15"/>
    </row>
    <row r="739">
      <c r="A739" s="15"/>
      <c r="B739" s="15"/>
    </row>
    <row r="740">
      <c r="A740" s="15"/>
      <c r="B740" s="15"/>
    </row>
    <row r="741">
      <c r="A741" s="15"/>
      <c r="B741" s="15"/>
    </row>
    <row r="742">
      <c r="A742" s="15"/>
      <c r="B742" s="15"/>
    </row>
    <row r="743">
      <c r="A743" s="15"/>
      <c r="B743" s="15"/>
    </row>
    <row r="744">
      <c r="A744" s="15"/>
      <c r="B744" s="15"/>
    </row>
    <row r="745">
      <c r="A745" s="15"/>
      <c r="B745" s="15"/>
    </row>
    <row r="746">
      <c r="A746" s="15"/>
      <c r="B746" s="15"/>
    </row>
    <row r="747">
      <c r="A747" s="15"/>
      <c r="B747" s="15"/>
    </row>
    <row r="748">
      <c r="A748" s="15"/>
      <c r="B748" s="15"/>
    </row>
    <row r="749">
      <c r="A749" s="15"/>
      <c r="B749" s="15"/>
    </row>
    <row r="750">
      <c r="A750" s="15"/>
      <c r="B750" s="15"/>
    </row>
    <row r="751">
      <c r="A751" s="15"/>
      <c r="B751" s="15"/>
    </row>
    <row r="752">
      <c r="A752" s="15"/>
      <c r="B752" s="15"/>
    </row>
    <row r="753">
      <c r="A753" s="15"/>
      <c r="B753" s="15"/>
    </row>
    <row r="754">
      <c r="A754" s="15"/>
      <c r="B754" s="15"/>
    </row>
    <row r="755">
      <c r="A755" s="15"/>
      <c r="B755" s="15"/>
    </row>
    <row r="756">
      <c r="A756" s="15"/>
      <c r="B756" s="15"/>
    </row>
    <row r="757">
      <c r="A757" s="15"/>
      <c r="B757" s="15"/>
    </row>
    <row r="758">
      <c r="A758" s="15"/>
      <c r="B758" s="15"/>
    </row>
    <row r="759">
      <c r="A759" s="15"/>
      <c r="B759" s="15"/>
    </row>
    <row r="760">
      <c r="A760" s="15"/>
      <c r="B760" s="15"/>
    </row>
    <row r="761">
      <c r="A761" s="15"/>
      <c r="B761" s="15"/>
    </row>
    <row r="762">
      <c r="A762" s="15"/>
      <c r="B762" s="15"/>
    </row>
    <row r="763">
      <c r="A763" s="15"/>
      <c r="B763" s="15"/>
    </row>
    <row r="764">
      <c r="A764" s="15"/>
      <c r="B764" s="15"/>
    </row>
    <row r="765">
      <c r="A765" s="15"/>
      <c r="B765" s="15"/>
    </row>
    <row r="766">
      <c r="A766" s="15"/>
      <c r="B766" s="15"/>
    </row>
    <row r="767">
      <c r="A767" s="15"/>
      <c r="B767" s="15"/>
    </row>
    <row r="768">
      <c r="A768" s="15"/>
      <c r="B768" s="15"/>
    </row>
    <row r="769">
      <c r="A769" s="15"/>
      <c r="B769" s="15"/>
    </row>
    <row r="770">
      <c r="A770" s="15"/>
      <c r="B770" s="15"/>
    </row>
    <row r="771">
      <c r="A771" s="15"/>
      <c r="B771" s="15"/>
    </row>
    <row r="772">
      <c r="A772" s="15"/>
      <c r="B772" s="15"/>
    </row>
    <row r="773">
      <c r="A773" s="15"/>
      <c r="B773" s="15"/>
    </row>
    <row r="774">
      <c r="A774" s="15"/>
      <c r="B774" s="15"/>
    </row>
    <row r="775">
      <c r="A775" s="15"/>
      <c r="B775" s="15"/>
    </row>
    <row r="776">
      <c r="A776" s="15"/>
      <c r="B776" s="15"/>
    </row>
    <row r="777">
      <c r="A777" s="15"/>
      <c r="B777" s="15"/>
    </row>
    <row r="778">
      <c r="A778" s="15"/>
      <c r="B778" s="15"/>
    </row>
    <row r="779">
      <c r="A779" s="15"/>
      <c r="B779" s="15"/>
    </row>
    <row r="780">
      <c r="A780" s="15"/>
      <c r="B780" s="15"/>
    </row>
    <row r="781">
      <c r="A781" s="15"/>
      <c r="B781" s="15"/>
    </row>
    <row r="782">
      <c r="A782" s="15"/>
      <c r="B782" s="15"/>
    </row>
    <row r="783">
      <c r="A783" s="15"/>
      <c r="B783" s="15"/>
    </row>
    <row r="784">
      <c r="A784" s="15"/>
      <c r="B784" s="15"/>
    </row>
    <row r="785">
      <c r="A785" s="15"/>
      <c r="B785" s="15"/>
    </row>
    <row r="786">
      <c r="A786" s="15"/>
      <c r="B786" s="15"/>
    </row>
    <row r="787">
      <c r="A787" s="15"/>
      <c r="B787" s="15"/>
    </row>
    <row r="788">
      <c r="A788" s="15"/>
      <c r="B788" s="15"/>
    </row>
    <row r="789">
      <c r="A789" s="15"/>
      <c r="B789" s="15"/>
    </row>
    <row r="790">
      <c r="A790" s="15"/>
      <c r="B790" s="15"/>
    </row>
    <row r="791">
      <c r="A791" s="15"/>
      <c r="B791" s="15"/>
    </row>
    <row r="792">
      <c r="A792" s="15"/>
      <c r="B792" s="15"/>
    </row>
    <row r="793">
      <c r="A793" s="15"/>
      <c r="B793" s="15"/>
    </row>
    <row r="794">
      <c r="A794" s="15"/>
      <c r="B794" s="15"/>
    </row>
    <row r="795">
      <c r="A795" s="15"/>
      <c r="B795" s="15"/>
    </row>
    <row r="796">
      <c r="A796" s="15"/>
      <c r="B796" s="15"/>
    </row>
    <row r="797">
      <c r="A797" s="15"/>
      <c r="B797" s="15"/>
    </row>
    <row r="798">
      <c r="A798" s="15"/>
      <c r="B798" s="15"/>
    </row>
    <row r="799">
      <c r="A799" s="15"/>
      <c r="B799" s="15"/>
    </row>
    <row r="800">
      <c r="A800" s="15"/>
      <c r="B800" s="15"/>
    </row>
    <row r="801">
      <c r="A801" s="15"/>
      <c r="B801" s="15"/>
    </row>
    <row r="802">
      <c r="A802" s="15"/>
      <c r="B802" s="15"/>
    </row>
    <row r="803">
      <c r="A803" s="15"/>
      <c r="B803" s="15"/>
    </row>
    <row r="804">
      <c r="A804" s="15"/>
      <c r="B804" s="15"/>
    </row>
    <row r="805">
      <c r="A805" s="15"/>
      <c r="B805" s="15"/>
    </row>
    <row r="806">
      <c r="A806" s="15"/>
      <c r="B806" s="15"/>
    </row>
    <row r="807">
      <c r="A807" s="15"/>
      <c r="B807" s="15"/>
    </row>
    <row r="808">
      <c r="A808" s="15"/>
      <c r="B808" s="15"/>
    </row>
    <row r="809">
      <c r="A809" s="15"/>
      <c r="B809" s="15"/>
    </row>
    <row r="810">
      <c r="A810" s="15"/>
      <c r="B810" s="15"/>
    </row>
    <row r="811">
      <c r="A811" s="15"/>
      <c r="B811" s="15"/>
    </row>
    <row r="812">
      <c r="A812" s="15"/>
      <c r="B812" s="15"/>
    </row>
    <row r="813">
      <c r="A813" s="15"/>
      <c r="B813" s="15"/>
    </row>
    <row r="814">
      <c r="A814" s="15"/>
      <c r="B814" s="15"/>
    </row>
    <row r="815">
      <c r="A815" s="15"/>
      <c r="B815" s="15"/>
    </row>
    <row r="816">
      <c r="A816" s="15"/>
      <c r="B816" s="15"/>
    </row>
    <row r="817">
      <c r="A817" s="15"/>
      <c r="B817" s="15"/>
    </row>
    <row r="818">
      <c r="A818" s="15"/>
      <c r="B818" s="15"/>
    </row>
    <row r="819">
      <c r="A819" s="15"/>
      <c r="B819" s="15"/>
    </row>
    <row r="820">
      <c r="A820" s="15"/>
      <c r="B820" s="15"/>
    </row>
    <row r="821">
      <c r="A821" s="15"/>
      <c r="B821" s="15"/>
    </row>
    <row r="822">
      <c r="A822" s="15"/>
      <c r="B822" s="15"/>
    </row>
    <row r="823">
      <c r="A823" s="15"/>
      <c r="B823" s="15"/>
    </row>
    <row r="824">
      <c r="A824" s="15"/>
      <c r="B824" s="15"/>
    </row>
    <row r="825">
      <c r="A825" s="15"/>
      <c r="B825" s="15"/>
    </row>
    <row r="826">
      <c r="A826" s="15"/>
      <c r="B826" s="15"/>
    </row>
    <row r="827">
      <c r="A827" s="15"/>
      <c r="B827" s="15"/>
    </row>
    <row r="828">
      <c r="A828" s="15"/>
      <c r="B828" s="15"/>
    </row>
    <row r="829">
      <c r="A829" s="15"/>
      <c r="B829" s="15"/>
    </row>
    <row r="830">
      <c r="A830" s="15"/>
      <c r="B830" s="15"/>
    </row>
    <row r="831">
      <c r="A831" s="15"/>
      <c r="B831" s="15"/>
    </row>
    <row r="832">
      <c r="A832" s="15"/>
      <c r="B832" s="15"/>
    </row>
    <row r="833">
      <c r="A833" s="15"/>
      <c r="B833" s="15"/>
    </row>
    <row r="834">
      <c r="A834" s="15"/>
      <c r="B834" s="15"/>
    </row>
    <row r="835">
      <c r="A835" s="15"/>
      <c r="B835" s="15"/>
    </row>
    <row r="836">
      <c r="A836" s="15"/>
      <c r="B836" s="15"/>
    </row>
    <row r="837">
      <c r="A837" s="15"/>
      <c r="B837" s="15"/>
    </row>
    <row r="838">
      <c r="A838" s="15"/>
      <c r="B838" s="15"/>
    </row>
    <row r="839">
      <c r="A839" s="15"/>
      <c r="B839" s="15"/>
    </row>
    <row r="840">
      <c r="A840" s="15"/>
      <c r="B840" s="15"/>
    </row>
    <row r="841">
      <c r="A841" s="15"/>
      <c r="B841" s="15"/>
    </row>
    <row r="842">
      <c r="A842" s="15"/>
      <c r="B842" s="15"/>
    </row>
    <row r="843">
      <c r="A843" s="15"/>
      <c r="B843" s="15"/>
    </row>
    <row r="844">
      <c r="A844" s="15"/>
      <c r="B844" s="15"/>
    </row>
    <row r="845">
      <c r="A845" s="15"/>
      <c r="B845" s="15"/>
    </row>
    <row r="846">
      <c r="A846" s="15"/>
      <c r="B846" s="15"/>
    </row>
    <row r="847">
      <c r="A847" s="15"/>
      <c r="B847" s="15"/>
    </row>
    <row r="848">
      <c r="A848" s="15"/>
      <c r="B848" s="15"/>
    </row>
    <row r="849">
      <c r="A849" s="15"/>
      <c r="B849" s="15"/>
    </row>
    <row r="850">
      <c r="A850" s="15"/>
      <c r="B850" s="15"/>
    </row>
    <row r="851">
      <c r="A851" s="15"/>
      <c r="B851" s="15"/>
    </row>
    <row r="852">
      <c r="A852" s="15"/>
      <c r="B852" s="15"/>
    </row>
    <row r="853">
      <c r="A853" s="15"/>
      <c r="B853" s="15"/>
    </row>
    <row r="854">
      <c r="A854" s="15"/>
      <c r="B854" s="15"/>
    </row>
    <row r="855">
      <c r="A855" s="15"/>
      <c r="B855" s="15"/>
    </row>
    <row r="856">
      <c r="A856" s="15"/>
      <c r="B856" s="15"/>
    </row>
    <row r="857">
      <c r="A857" s="15"/>
      <c r="B857" s="15"/>
    </row>
    <row r="858">
      <c r="A858" s="15"/>
      <c r="B858" s="15"/>
    </row>
    <row r="859">
      <c r="A859" s="15"/>
      <c r="B859" s="15"/>
    </row>
    <row r="860">
      <c r="A860" s="15"/>
      <c r="B860" s="15"/>
    </row>
    <row r="861">
      <c r="A861" s="15"/>
      <c r="B861" s="15"/>
    </row>
    <row r="862">
      <c r="A862" s="15"/>
      <c r="B862" s="15"/>
    </row>
    <row r="863">
      <c r="A863" s="15"/>
      <c r="B863" s="15"/>
    </row>
    <row r="864">
      <c r="A864" s="15"/>
      <c r="B864" s="15"/>
    </row>
    <row r="865">
      <c r="A865" s="15"/>
      <c r="B865" s="15"/>
    </row>
    <row r="866">
      <c r="A866" s="15"/>
      <c r="B866" s="15"/>
    </row>
    <row r="867">
      <c r="A867" s="15"/>
      <c r="B867" s="15"/>
    </row>
    <row r="868">
      <c r="A868" s="15"/>
      <c r="B868" s="15"/>
    </row>
    <row r="869">
      <c r="A869" s="15"/>
      <c r="B869" s="15"/>
    </row>
    <row r="870">
      <c r="A870" s="15"/>
      <c r="B870" s="15"/>
    </row>
    <row r="871">
      <c r="A871" s="15"/>
      <c r="B871" s="15"/>
    </row>
    <row r="872">
      <c r="A872" s="15"/>
      <c r="B872" s="15"/>
    </row>
    <row r="873">
      <c r="A873" s="15"/>
      <c r="B873" s="15"/>
    </row>
    <row r="874">
      <c r="A874" s="15"/>
      <c r="B874" s="15"/>
    </row>
    <row r="875">
      <c r="A875" s="15"/>
      <c r="B875" s="15"/>
    </row>
    <row r="876">
      <c r="A876" s="15"/>
      <c r="B876" s="15"/>
    </row>
    <row r="877">
      <c r="A877" s="15"/>
      <c r="B877" s="15"/>
    </row>
    <row r="878">
      <c r="A878" s="15"/>
      <c r="B878" s="15"/>
    </row>
    <row r="879">
      <c r="A879" s="15"/>
      <c r="B879" s="15"/>
    </row>
    <row r="880">
      <c r="A880" s="15"/>
      <c r="B880" s="15"/>
    </row>
    <row r="881">
      <c r="A881" s="15"/>
      <c r="B881" s="15"/>
    </row>
    <row r="882">
      <c r="A882" s="15"/>
      <c r="B882" s="15"/>
    </row>
    <row r="883">
      <c r="A883" s="15"/>
      <c r="B883" s="15"/>
    </row>
    <row r="884">
      <c r="A884" s="15"/>
      <c r="B884" s="15"/>
    </row>
    <row r="885">
      <c r="A885" s="15"/>
      <c r="B885" s="15"/>
    </row>
    <row r="886">
      <c r="A886" s="15"/>
      <c r="B886" s="15"/>
    </row>
    <row r="887">
      <c r="A887" s="15"/>
      <c r="B887" s="15"/>
    </row>
    <row r="888">
      <c r="A888" s="15"/>
      <c r="B888" s="15"/>
    </row>
    <row r="889">
      <c r="A889" s="15"/>
      <c r="B889" s="15"/>
    </row>
    <row r="890">
      <c r="A890" s="15"/>
      <c r="B890" s="15"/>
    </row>
    <row r="891">
      <c r="A891" s="15"/>
      <c r="B891" s="15"/>
    </row>
    <row r="892">
      <c r="A892" s="15"/>
      <c r="B892" s="15"/>
    </row>
    <row r="893">
      <c r="A893" s="15"/>
      <c r="B893" s="15"/>
    </row>
    <row r="894">
      <c r="A894" s="15"/>
      <c r="B894" s="15"/>
    </row>
    <row r="895">
      <c r="A895" s="15"/>
      <c r="B895" s="15"/>
    </row>
    <row r="896">
      <c r="A896" s="15"/>
      <c r="B896" s="15"/>
    </row>
    <row r="897">
      <c r="A897" s="15"/>
      <c r="B897" s="15"/>
    </row>
    <row r="898">
      <c r="A898" s="15"/>
      <c r="B898" s="15"/>
    </row>
    <row r="899">
      <c r="A899" s="15"/>
      <c r="B899" s="15"/>
    </row>
    <row r="900">
      <c r="A900" s="15"/>
      <c r="B900" s="15"/>
    </row>
    <row r="901">
      <c r="A901" s="15"/>
      <c r="B901" s="15"/>
    </row>
    <row r="902">
      <c r="A902" s="15"/>
      <c r="B902" s="15"/>
    </row>
    <row r="903">
      <c r="A903" s="15"/>
      <c r="B903" s="15"/>
    </row>
    <row r="904">
      <c r="A904" s="15"/>
      <c r="B904" s="15"/>
    </row>
    <row r="905">
      <c r="A905" s="15"/>
      <c r="B905" s="15"/>
    </row>
    <row r="906">
      <c r="A906" s="15"/>
      <c r="B906" s="15"/>
    </row>
    <row r="907">
      <c r="A907" s="15"/>
      <c r="B907" s="15"/>
    </row>
    <row r="908">
      <c r="A908" s="15"/>
      <c r="B908" s="15"/>
    </row>
    <row r="909">
      <c r="A909" s="15"/>
      <c r="B909" s="15"/>
    </row>
    <row r="910">
      <c r="A910" s="15"/>
      <c r="B910" s="15"/>
    </row>
    <row r="911">
      <c r="A911" s="15"/>
      <c r="B911" s="15"/>
    </row>
    <row r="912">
      <c r="A912" s="15"/>
      <c r="B912" s="15"/>
    </row>
    <row r="913">
      <c r="A913" s="15"/>
      <c r="B913" s="15"/>
    </row>
    <row r="914">
      <c r="A914" s="15"/>
      <c r="B914" s="15"/>
    </row>
    <row r="915">
      <c r="A915" s="15"/>
      <c r="B915" s="15"/>
    </row>
    <row r="916">
      <c r="A916" s="15"/>
      <c r="B916" s="15"/>
    </row>
    <row r="917">
      <c r="A917" s="15"/>
      <c r="B917" s="15"/>
    </row>
    <row r="918">
      <c r="A918" s="15"/>
      <c r="B918" s="15"/>
    </row>
    <row r="919">
      <c r="A919" s="15"/>
      <c r="B919" s="15"/>
    </row>
    <row r="920">
      <c r="A920" s="15"/>
      <c r="B920" s="15"/>
    </row>
    <row r="921">
      <c r="A921" s="15"/>
      <c r="B921" s="15"/>
    </row>
    <row r="922">
      <c r="A922" s="15"/>
      <c r="B922" s="15"/>
    </row>
    <row r="923">
      <c r="A923" s="15"/>
      <c r="B923" s="15"/>
    </row>
    <row r="924">
      <c r="A924" s="15"/>
      <c r="B924" s="15"/>
    </row>
    <row r="925">
      <c r="A925" s="15"/>
      <c r="B925" s="15"/>
    </row>
    <row r="926">
      <c r="A926" s="15"/>
      <c r="B926" s="15"/>
    </row>
    <row r="927">
      <c r="A927" s="15"/>
      <c r="B927" s="15"/>
    </row>
    <row r="928">
      <c r="A928" s="15"/>
      <c r="B928" s="15"/>
    </row>
    <row r="929">
      <c r="A929" s="15"/>
      <c r="B929" s="15"/>
    </row>
    <row r="930">
      <c r="A930" s="15"/>
      <c r="B930" s="15"/>
    </row>
    <row r="931">
      <c r="A931" s="15"/>
      <c r="B931" s="15"/>
    </row>
    <row r="932">
      <c r="A932" s="15"/>
      <c r="B932" s="15"/>
    </row>
    <row r="933">
      <c r="A933" s="15"/>
      <c r="B933" s="15"/>
    </row>
    <row r="934">
      <c r="A934" s="15"/>
      <c r="B934" s="15"/>
    </row>
    <row r="935">
      <c r="A935" s="15"/>
      <c r="B935" s="15"/>
    </row>
    <row r="936">
      <c r="A936" s="15"/>
      <c r="B936" s="15"/>
    </row>
    <row r="937">
      <c r="A937" s="15"/>
      <c r="B937" s="15"/>
    </row>
    <row r="938">
      <c r="A938" s="15"/>
      <c r="B938" s="15"/>
    </row>
    <row r="939">
      <c r="A939" s="15"/>
      <c r="B939" s="15"/>
    </row>
    <row r="940">
      <c r="A940" s="15"/>
      <c r="B940" s="15"/>
    </row>
    <row r="941">
      <c r="A941" s="15"/>
      <c r="B941" s="15"/>
    </row>
    <row r="942">
      <c r="A942" s="15"/>
      <c r="B942" s="15"/>
    </row>
    <row r="943">
      <c r="A943" s="15"/>
      <c r="B943" s="15"/>
    </row>
    <row r="944">
      <c r="A944" s="15"/>
      <c r="B944" s="15"/>
    </row>
    <row r="945">
      <c r="A945" s="15"/>
      <c r="B945" s="15"/>
    </row>
    <row r="946">
      <c r="A946" s="15"/>
      <c r="B946" s="15"/>
    </row>
    <row r="947">
      <c r="A947" s="15"/>
      <c r="B947" s="15"/>
    </row>
    <row r="948">
      <c r="A948" s="15"/>
      <c r="B948" s="15"/>
    </row>
    <row r="949">
      <c r="A949" s="15"/>
      <c r="B949" s="15"/>
    </row>
    <row r="950">
      <c r="A950" s="15"/>
      <c r="B950" s="15"/>
    </row>
    <row r="951">
      <c r="A951" s="15"/>
      <c r="B951" s="15"/>
    </row>
    <row r="952">
      <c r="A952" s="15"/>
      <c r="B952" s="15"/>
    </row>
    <row r="953">
      <c r="A953" s="15"/>
      <c r="B953" s="15"/>
    </row>
    <row r="954">
      <c r="A954" s="15"/>
      <c r="B954" s="15"/>
    </row>
    <row r="955">
      <c r="A955" s="15"/>
      <c r="B955" s="15"/>
    </row>
    <row r="956">
      <c r="A956" s="15"/>
      <c r="B956" s="15"/>
    </row>
    <row r="957">
      <c r="A957" s="15"/>
      <c r="B957" s="15"/>
    </row>
    <row r="958">
      <c r="A958" s="15"/>
      <c r="B958" s="15"/>
    </row>
    <row r="959">
      <c r="A959" s="15"/>
      <c r="B959" s="15"/>
    </row>
    <row r="960">
      <c r="A960" s="15"/>
      <c r="B960" s="15"/>
    </row>
    <row r="961">
      <c r="A961" s="15"/>
      <c r="B961" s="15"/>
    </row>
    <row r="962">
      <c r="A962" s="15"/>
      <c r="B962" s="15"/>
    </row>
    <row r="963">
      <c r="A963" s="15"/>
      <c r="B963" s="15"/>
    </row>
    <row r="964">
      <c r="A964" s="15"/>
      <c r="B964" s="15"/>
    </row>
    <row r="965">
      <c r="A965" s="15"/>
      <c r="B965" s="15"/>
    </row>
    <row r="966">
      <c r="A966" s="15"/>
      <c r="B966" s="15"/>
    </row>
    <row r="967">
      <c r="A967" s="15"/>
      <c r="B967" s="15"/>
    </row>
    <row r="968">
      <c r="A968" s="15"/>
      <c r="B968" s="15"/>
    </row>
    <row r="969">
      <c r="A969" s="15"/>
      <c r="B969" s="15"/>
    </row>
    <row r="970">
      <c r="A970" s="15"/>
      <c r="B970" s="15"/>
    </row>
    <row r="971">
      <c r="A971" s="15"/>
      <c r="B971" s="15"/>
    </row>
    <row r="972">
      <c r="A972" s="15"/>
      <c r="B972" s="15"/>
    </row>
    <row r="973">
      <c r="A973" s="15"/>
      <c r="B973" s="15"/>
    </row>
    <row r="974">
      <c r="A974" s="15"/>
      <c r="B974" s="15"/>
    </row>
    <row r="975">
      <c r="A975" s="15"/>
      <c r="B975" s="15"/>
    </row>
    <row r="976">
      <c r="A976" s="15"/>
      <c r="B976" s="15"/>
    </row>
    <row r="977">
      <c r="A977" s="15"/>
      <c r="B977" s="15"/>
    </row>
    <row r="978">
      <c r="A978" s="15"/>
      <c r="B978" s="15"/>
    </row>
    <row r="979">
      <c r="A979" s="15"/>
      <c r="B979" s="15"/>
    </row>
    <row r="980">
      <c r="A980" s="15"/>
      <c r="B980" s="15"/>
    </row>
    <row r="981">
      <c r="A981" s="15"/>
      <c r="B981" s="15"/>
    </row>
    <row r="982">
      <c r="A982" s="15"/>
      <c r="B982" s="15"/>
    </row>
    <row r="983">
      <c r="A983" s="15"/>
      <c r="B983" s="15"/>
    </row>
    <row r="984">
      <c r="A984" s="15"/>
      <c r="B984" s="15"/>
    </row>
    <row r="985">
      <c r="A985" s="15"/>
      <c r="B985" s="15"/>
    </row>
    <row r="986">
      <c r="A986" s="15"/>
      <c r="B986" s="15"/>
    </row>
    <row r="987">
      <c r="A987" s="15"/>
      <c r="B987" s="15"/>
    </row>
    <row r="988">
      <c r="A988" s="15"/>
      <c r="B988" s="15"/>
    </row>
    <row r="989">
      <c r="A989" s="15"/>
      <c r="B989" s="15"/>
    </row>
    <row r="990">
      <c r="A990" s="15"/>
      <c r="B990" s="15"/>
    </row>
    <row r="991">
      <c r="A991" s="15"/>
      <c r="B991" s="15"/>
    </row>
    <row r="992">
      <c r="A992" s="15"/>
      <c r="B992" s="15"/>
    </row>
    <row r="993">
      <c r="A993" s="15"/>
      <c r="B993" s="15"/>
    </row>
    <row r="994">
      <c r="A994" s="15"/>
      <c r="B994" s="15"/>
    </row>
    <row r="995">
      <c r="A995" s="15"/>
      <c r="B995" s="15"/>
    </row>
    <row r="996">
      <c r="A996" s="15"/>
      <c r="B996" s="15"/>
    </row>
    <row r="997">
      <c r="A997" s="15"/>
      <c r="B997" s="15"/>
    </row>
    <row r="998">
      <c r="A998" s="15"/>
      <c r="B998" s="15"/>
    </row>
    <row r="999">
      <c r="A999" s="15"/>
      <c r="B999" s="15"/>
    </row>
    <row r="1000">
      <c r="A1000" s="15"/>
      <c r="B1000" s="15"/>
    </row>
    <row r="1001">
      <c r="A1001" s="15"/>
      <c r="B1001" s="15"/>
    </row>
    <row r="1002">
      <c r="A1002" s="15"/>
      <c r="B1002" s="15"/>
    </row>
  </sheetData>
  <drawing r:id="rId1"/>
</worksheet>
</file>