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YE Statement (School &amp; CC)" sheetId="1" r:id="rId4"/>
    <sheet state="hidden" name="School List" sheetId="2" r:id="rId5"/>
    <sheet state="visible" name="VAT Reconciliation" sheetId="3" r:id="rId6"/>
    <sheet state="hidden" name="LA Close" sheetId="4" r:id="rId7"/>
    <sheet state="hidden" name="Balances" sheetId="5" r:id="rId8"/>
  </sheets>
  <externalReferences>
    <externalReference r:id="rId9"/>
  </externalReferences>
  <definedNames>
    <definedName name="QTR">[1]Sheet1!$B$110:$B$113</definedName>
  </definedNames>
  <calcPr/>
  <extLst>
    <ext uri="GoogleSheetsCustomDataVersion2">
      <go:sheetsCustomData xmlns:go="http://customooxmlschemas.google.com/" r:id="rId10" roundtripDataChecksum="T2eoLgZ6Uj0+BmRmpz2hRxa8vTZ1V7ER1lF+M7kfFy0="/>
    </ext>
  </extLst>
</workbook>
</file>

<file path=xl/sharedStrings.xml><?xml version="1.0" encoding="utf-8"?>
<sst xmlns="http://schemas.openxmlformats.org/spreadsheetml/2006/main" count="933" uniqueCount="701">
  <si>
    <t>2024-25 School Year End Statement</t>
  </si>
  <si>
    <t>School Name</t>
  </si>
  <si>
    <t>Reference</t>
  </si>
  <si>
    <t>Before completing this return please ensure that you have read and understood the accompanying 2024-25 Year End Statement Guidance.</t>
  </si>
  <si>
    <t>Section A</t>
  </si>
  <si>
    <t>CFR Code</t>
  </si>
  <si>
    <t>Budget Headings</t>
  </si>
  <si>
    <r>
      <rPr>
        <rFont val="Arial"/>
        <b/>
        <color theme="1"/>
        <sz val="10.0"/>
      </rPr>
      <t xml:space="preserve">School </t>
    </r>
    <r>
      <rPr>
        <rFont val="Arial"/>
        <b/>
        <color theme="1"/>
        <sz val="9.0"/>
      </rPr>
      <t xml:space="preserve">
(Excl'g Children's Centre)</t>
    </r>
  </si>
  <si>
    <t>Children's Centre</t>
  </si>
  <si>
    <t>Total Year End Balances</t>
  </si>
  <si>
    <t>Revenue Balances Brought Forward</t>
  </si>
  <si>
    <t>OB01</t>
  </si>
  <si>
    <t>Revenue Balances</t>
  </si>
  <si>
    <t>OB02</t>
  </si>
  <si>
    <t>Communityl Revenue Balances</t>
  </si>
  <si>
    <t>A</t>
  </si>
  <si>
    <t>Total Revenue Balance B/Fwd</t>
  </si>
  <si>
    <t>Income</t>
  </si>
  <si>
    <t>I01</t>
  </si>
  <si>
    <t>Funds Delegated by the LEA</t>
  </si>
  <si>
    <t>I02</t>
  </si>
  <si>
    <t>Funding for Sixth Form Students</t>
  </si>
  <si>
    <t>I03</t>
  </si>
  <si>
    <t>High Needs Top Up funding</t>
  </si>
  <si>
    <t>I04</t>
  </si>
  <si>
    <t>Funding for Minority Ethnic Pupils</t>
  </si>
  <si>
    <t>I05</t>
  </si>
  <si>
    <t>Pupil Premium</t>
  </si>
  <si>
    <t>I06</t>
  </si>
  <si>
    <t>Other Government Grants</t>
  </si>
  <si>
    <t>I07</t>
  </si>
  <si>
    <t xml:space="preserve">Other Grants and Payments Received </t>
  </si>
  <si>
    <t>I08A</t>
  </si>
  <si>
    <t>Income from Lettings</t>
  </si>
  <si>
    <t>I08B</t>
  </si>
  <si>
    <t xml:space="preserve">Other Income from Facilities and Services </t>
  </si>
  <si>
    <t>I09</t>
  </si>
  <si>
    <t xml:space="preserve">Income from Catering </t>
  </si>
  <si>
    <t>I10</t>
  </si>
  <si>
    <t xml:space="preserve">Receipts from supply teacher insurance claims </t>
  </si>
  <si>
    <t>I11</t>
  </si>
  <si>
    <t xml:space="preserve">Receipts from other insurance claims </t>
  </si>
  <si>
    <t>I12</t>
  </si>
  <si>
    <t xml:space="preserve">Income from contributions to visits </t>
  </si>
  <si>
    <t>I13</t>
  </si>
  <si>
    <t xml:space="preserve">Donations and/ or voluntary funds </t>
  </si>
  <si>
    <t>I15</t>
  </si>
  <si>
    <t>Pupil focused extended school funding and/or grants</t>
  </si>
  <si>
    <t>I16</t>
  </si>
  <si>
    <t>Community focused school funding and/or grants (not from Delegated budget)</t>
  </si>
  <si>
    <t>I17</t>
  </si>
  <si>
    <t>Community focused school facilities income</t>
  </si>
  <si>
    <t>I18a</t>
  </si>
  <si>
    <t>Coronavirus Job Retention Scheme</t>
  </si>
  <si>
    <t>I18b</t>
  </si>
  <si>
    <t>DfE grant scheme for exceptional costs due to COVID-19</t>
  </si>
  <si>
    <t>I18c</t>
  </si>
  <si>
    <t>Other COVID-19 related grants</t>
  </si>
  <si>
    <t>I18d</t>
  </si>
  <si>
    <t>Additional Grants for Schools</t>
  </si>
  <si>
    <t>B</t>
  </si>
  <si>
    <t>Total Revenue Income</t>
  </si>
  <si>
    <t>C</t>
  </si>
  <si>
    <t>Total Revenue Funds Available (A+B)</t>
  </si>
  <si>
    <t>Expenditure</t>
  </si>
  <si>
    <t>Staffing</t>
  </si>
  <si>
    <t>E01</t>
  </si>
  <si>
    <t>Teaching staff</t>
  </si>
  <si>
    <t>E02</t>
  </si>
  <si>
    <t>Supply teaching staff</t>
  </si>
  <si>
    <t>E03</t>
  </si>
  <si>
    <t>Education support staff</t>
  </si>
  <si>
    <t>E04</t>
  </si>
  <si>
    <t>Premises staff</t>
  </si>
  <si>
    <t>E05</t>
  </si>
  <si>
    <t>Administrative and clerical staff</t>
  </si>
  <si>
    <t>E06</t>
  </si>
  <si>
    <t>Catering staff</t>
  </si>
  <si>
    <t>E07</t>
  </si>
  <si>
    <t>Costs of other staff</t>
  </si>
  <si>
    <t>E08</t>
  </si>
  <si>
    <t>Indirect employee expenses</t>
  </si>
  <si>
    <t>E09</t>
  </si>
  <si>
    <t>Staff development and training</t>
  </si>
  <si>
    <t>E10</t>
  </si>
  <si>
    <t>Supply teacher insurance</t>
  </si>
  <si>
    <t>E11</t>
  </si>
  <si>
    <t>Staff related insurance</t>
  </si>
  <si>
    <t>Total</t>
  </si>
  <si>
    <t>Premises</t>
  </si>
  <si>
    <t>E12</t>
  </si>
  <si>
    <t>Building maintenance and improvement</t>
  </si>
  <si>
    <t>E13</t>
  </si>
  <si>
    <t>Grounds maintenance and improvement</t>
  </si>
  <si>
    <t>E14</t>
  </si>
  <si>
    <t>Cleaning and caretaking</t>
  </si>
  <si>
    <t>E15</t>
  </si>
  <si>
    <t>Water and sewerage</t>
  </si>
  <si>
    <t>E16</t>
  </si>
  <si>
    <t>Energy</t>
  </si>
  <si>
    <t>E17</t>
  </si>
  <si>
    <t>Rates</t>
  </si>
  <si>
    <t>E18</t>
  </si>
  <si>
    <t>Other occupation costs</t>
  </si>
  <si>
    <t>Supplies and Services</t>
  </si>
  <si>
    <t>E19</t>
  </si>
  <si>
    <t>Learning resources (not ICT equipment)</t>
  </si>
  <si>
    <t>E20A</t>
  </si>
  <si>
    <t>Connectivity</t>
  </si>
  <si>
    <t>E20B</t>
  </si>
  <si>
    <t>Onsite servers</t>
  </si>
  <si>
    <t>E20C</t>
  </si>
  <si>
    <t>IT learning resources</t>
  </si>
  <si>
    <t>E20D</t>
  </si>
  <si>
    <t>Administration software and systems</t>
  </si>
  <si>
    <t>E20E</t>
  </si>
  <si>
    <t>Laptops, desktops and tablets</t>
  </si>
  <si>
    <t>E20F</t>
  </si>
  <si>
    <t>Other hardware</t>
  </si>
  <si>
    <t>E20G</t>
  </si>
  <si>
    <t>IT support</t>
  </si>
  <si>
    <t>E21</t>
  </si>
  <si>
    <t>Exam fees</t>
  </si>
  <si>
    <t>E22</t>
  </si>
  <si>
    <t>Administrative supplies</t>
  </si>
  <si>
    <t>E23</t>
  </si>
  <si>
    <t>Other insurance premiums (all schools must have liabilities Insurance)</t>
  </si>
  <si>
    <t>E24</t>
  </si>
  <si>
    <t>Special facilities</t>
  </si>
  <si>
    <t>E25</t>
  </si>
  <si>
    <t>Catering supplies</t>
  </si>
  <si>
    <t>E26</t>
  </si>
  <si>
    <t>Agency supply teaching</t>
  </si>
  <si>
    <t>E27</t>
  </si>
  <si>
    <t xml:space="preserve">Bought in professional services - curriculum </t>
  </si>
  <si>
    <t>E28A</t>
  </si>
  <si>
    <t>Bought-in professional services: other (except PFI)</t>
  </si>
  <si>
    <t>E28B</t>
  </si>
  <si>
    <t>Bought in professional services - other (PFI)</t>
  </si>
  <si>
    <t>E29</t>
  </si>
  <si>
    <t>Loan interest</t>
  </si>
  <si>
    <t>E30</t>
  </si>
  <si>
    <t>Direct revenue financing (revenue contributions to capital)</t>
  </si>
  <si>
    <t>E31</t>
  </si>
  <si>
    <t>Community focused school staff costs</t>
  </si>
  <si>
    <t>E32</t>
  </si>
  <si>
    <t>Community focused school costs</t>
  </si>
  <si>
    <t>D</t>
  </si>
  <si>
    <t>Total Revenue Expenditure</t>
  </si>
  <si>
    <t>B01/2</t>
  </si>
  <si>
    <t>School Revenue Balance Uncommitted (B01) / Committed (B02)</t>
  </si>
  <si>
    <t>check</t>
  </si>
  <si>
    <t>B06</t>
  </si>
  <si>
    <t>Community focused school revenue balances</t>
  </si>
  <si>
    <t>E</t>
  </si>
  <si>
    <t>Revenue Balance (C - D)</t>
  </si>
  <si>
    <t>continued</t>
  </si>
  <si>
    <t>Year End Balances Capital Analysis</t>
  </si>
  <si>
    <t>Capital Balances Brought Forward</t>
  </si>
  <si>
    <t>Devolved Formula Capital</t>
  </si>
  <si>
    <t xml:space="preserve">Other Capital </t>
  </si>
  <si>
    <t>Variance (must be zero)</t>
  </si>
  <si>
    <t>OB03</t>
  </si>
  <si>
    <t>Devolved Formula Capital balance</t>
  </si>
  <si>
    <t>Other capital balances</t>
  </si>
  <si>
    <t>F</t>
  </si>
  <si>
    <t>Total Capital Balance B/Fwd</t>
  </si>
  <si>
    <t>Capital Income</t>
  </si>
  <si>
    <t>CI01</t>
  </si>
  <si>
    <t xml:space="preserve">Capital income </t>
  </si>
  <si>
    <t>CI02</t>
  </si>
  <si>
    <t xml:space="preserve">Loans </t>
  </si>
  <si>
    <t>CI03</t>
  </si>
  <si>
    <t xml:space="preserve">Voluntary or Private income </t>
  </si>
  <si>
    <t>CI04</t>
  </si>
  <si>
    <t>Direct revenue financing (Revenue Contribution to Capital Outlay)</t>
  </si>
  <si>
    <t>G</t>
  </si>
  <si>
    <t>Total Capital Income</t>
  </si>
  <si>
    <t>H</t>
  </si>
  <si>
    <t>Total Capital Funds Available</t>
  </si>
  <si>
    <t>Capital Expenditure</t>
  </si>
  <si>
    <t>CE01</t>
  </si>
  <si>
    <t>Acquisition of land and existing buildings</t>
  </si>
  <si>
    <t>CE02</t>
  </si>
  <si>
    <t>New construction, conversion and renovation</t>
  </si>
  <si>
    <t>CE03</t>
  </si>
  <si>
    <t>Vehicles, plant, equipment and machinery</t>
  </si>
  <si>
    <t>CE04A</t>
  </si>
  <si>
    <t>CE04B</t>
  </si>
  <si>
    <t>CE04C</t>
  </si>
  <si>
    <t>CE04D</t>
  </si>
  <si>
    <t>Laptops, desktops, and tablets</t>
  </si>
  <si>
    <t>CE04E</t>
  </si>
  <si>
    <t>I</t>
  </si>
  <si>
    <t xml:space="preserve">Total Capital Expenditure </t>
  </si>
  <si>
    <t>(B03)</t>
  </si>
  <si>
    <t>(B05)</t>
  </si>
  <si>
    <t>J</t>
  </si>
  <si>
    <t>Capital Balance (H - I)</t>
  </si>
  <si>
    <t>Section B</t>
  </si>
  <si>
    <t>Bank Reconciliation</t>
  </si>
  <si>
    <t>Bank Balance at 31st March 2025 as per bank statement</t>
  </si>
  <si>
    <t>less un-reconciled items as at 31st March 2025</t>
  </si>
  <si>
    <t>Add cash (if any) paid into the account, not recorded on bank statement</t>
  </si>
  <si>
    <t>TOTAL</t>
  </si>
  <si>
    <t>Cash Statement as at 31st March 2025</t>
  </si>
  <si>
    <t>VARIANCE (should be nil)</t>
  </si>
  <si>
    <t>Surplus / Deficit Carry Forward Calculation</t>
  </si>
  <si>
    <t>Cash Book value as 31st March 2025 as per bank statement from line 4</t>
  </si>
  <si>
    <t>Less</t>
  </si>
  <si>
    <t>Accrued Expenditure (invoices not paid by 31st March 2025 for goods and services received before 1 April 2025) - PLEASE LIST BELOW</t>
  </si>
  <si>
    <t>Description of Item</t>
  </si>
  <si>
    <t>£</t>
  </si>
  <si>
    <t>Of which is LBH</t>
  </si>
  <si>
    <t>Deferred Income (income received by 31st March 2025 but relating to the 2025-26 financial year) - PLEASE LIST BELOW</t>
  </si>
  <si>
    <t>Plus</t>
  </si>
  <si>
    <t>Prepayments (invoices paid before 1st April 2025 for which goods or services are to be received after 31st March 2025 - PLEASE LIST BELOW</t>
  </si>
  <si>
    <t>Accrued Income (cash,cheques,other income and funding/grants) relating to 2024-25, but either not yet received or banked after 31st March 2025 -  PLEASE LIST BELOW</t>
  </si>
  <si>
    <t>VAT Reimbursements Due to School relating to 2024-25, but either not yet received or banked after 31st March 2025 -  PLEASE LIST BELOW</t>
  </si>
  <si>
    <t>Un-claimed VAT - April 2025 (if applicable)</t>
  </si>
  <si>
    <t>Cash in Hand (Petty Cash Balance at 31st March)</t>
  </si>
  <si>
    <t>Total Carry Forward</t>
  </si>
  <si>
    <t>Less Capital Carry Forward (from line J, Section A)</t>
  </si>
  <si>
    <t>Children's Centre Balance</t>
  </si>
  <si>
    <t>Revenue Carry Forward Balance 2024-25 (MUST EQUAL LINE E, SECTION A)</t>
  </si>
  <si>
    <t>Section C</t>
  </si>
  <si>
    <t>CONFIRMATION SHEET</t>
  </si>
  <si>
    <t>Provisional School Closing Balances (Dependent on sections A &amp; B reconciling)</t>
  </si>
  <si>
    <t xml:space="preserve">The School's total carry forward is provisionally </t>
  </si>
  <si>
    <t xml:space="preserve">Of this the School's CAPITAL carry forward is </t>
  </si>
  <si>
    <t>And the School's REVENUE carry forward is provisionally</t>
  </si>
  <si>
    <t>The carry forward for the Children's Centre is</t>
  </si>
  <si>
    <t>2024-25 Year End Balance Analysis</t>
  </si>
  <si>
    <t>When reporting the School's closing balance the DfE ask schools to split their REVENUE balance between:-</t>
  </si>
  <si>
    <t>BO1 - Committed Revenue Balance i.e. that part of the balance that the school is holding to meet known future events</t>
  </si>
  <si>
    <t>BO2 - Uncommitted Revenue Balance i.e. what the school is holding a contingency for unforeseen or unplanned events or holding pending allocation.</t>
  </si>
  <si>
    <t xml:space="preserve">Please list in the box below commitments against the schools closing revenue balance.  </t>
  </si>
  <si>
    <t>Commitment Descriptions</t>
  </si>
  <si>
    <t>Total BO1 Commitments against Closing REVENUE Balance</t>
  </si>
  <si>
    <t>Total BO2 Uncommitted Closing REVENUE Balance</t>
  </si>
  <si>
    <t>School Year End Revenue Balance Reporting Requirements (Dependent on Sections A &amp; B reconciling)</t>
  </si>
  <si>
    <t>The School's 2024-25 planned budget share was</t>
  </si>
  <si>
    <t>The schools REVENUE carry forward expressed as a % of the schools planned budget share is</t>
  </si>
  <si>
    <t>If your school's REVENUE carry balance is a surplus of more than 8% or a deficit the school is required to provide a Surplus/Defict Spend Plan to Hackney Education.</t>
  </si>
  <si>
    <t>Headteacher Confirmation</t>
  </si>
  <si>
    <t>I confirm that the following documents are present</t>
  </si>
  <si>
    <t xml:space="preserve">Section A, B &amp; C </t>
  </si>
  <si>
    <t>Bank Reconciliation Statements</t>
  </si>
  <si>
    <t>Supporting evidence of all items of over £1,000 listed in parts 6,7,8 &amp; 9 of Section B</t>
  </si>
  <si>
    <t>I confirm that the above year end statements gives a true and fair view of the schools closing financial posistion for the year ended 31st March 2025.  In particular I confirm that</t>
  </si>
  <si>
    <t>* The unreconciled items listing of the bank reconciliation DOES NOT include any cheques issued after 31st March</t>
  </si>
  <si>
    <t>* The school's accounting system has been updated to included the year end adjustements reported in Section B of this return.</t>
  </si>
  <si>
    <t>Sections A+B reconcile (unreconciled cells will be highlighted in RED)</t>
  </si>
  <si>
    <t>Name</t>
  </si>
  <si>
    <t>Head Teacher</t>
  </si>
  <si>
    <t xml:space="preserve">Signed </t>
  </si>
  <si>
    <t>Date</t>
  </si>
  <si>
    <t>* Schools should check this breakdown (between committed &amp; uncommitted) is reflected in the school's CFR statement, loaded at year end onto the Secure</t>
  </si>
  <si>
    <t xml:space="preserve">  Access system (COLLECT).  This process for submitting the outturn, is used b the DfE for national publication and benchmarking.</t>
  </si>
  <si>
    <t xml:space="preserve">Controls Assurance Statement for </t>
  </si>
  <si>
    <t xml:space="preserve">This statement relates to the financial summaries for the year ended 31st March 2025.  </t>
  </si>
  <si>
    <t>The governing body is responsible for ensuring that the school:</t>
  </si>
  <si>
    <t>*</t>
  </si>
  <si>
    <t>Keeps proper accounting records during the year which will disclose, with reasonable accuracy at any time, that the financial position of the school have been drawn up in accordance with the DfE Consistent Financial Reporting guidelines, and will enable it to prepare an annual income and expenditure statement that complies with the DfE guidelines</t>
  </si>
  <si>
    <t xml:space="preserve">* </t>
  </si>
  <si>
    <t>Maintains and operates an effective system of internal control to safeguard all the resources delegated, granted or otherwise entrusted to the school and ensure they are used effectively</t>
  </si>
  <si>
    <t>The system of internal control has been developed and is co-ordinated by the Head teacher.  It aims to provide as much assurance as is reasonably possible (not absolute assurance) that assets are safeguarded, transactions are properly authorised and recorded and that material errors or irregularities are either prevented or can be detected promptly.</t>
  </si>
  <si>
    <t>Our overview of the effectiveness of the systems of internal control is informed by:</t>
  </si>
  <si>
    <t>-  Our regular scrutiny of financial and other performance monitoring data</t>
  </si>
  <si>
    <t>-  Reports from the Head teacher and other managers to the governing body</t>
  </si>
  <si>
    <t>-  The most recent report of the school’s internal auditor</t>
  </si>
  <si>
    <t>-  Our most recent self-evaluation of the internal controls undertaken</t>
  </si>
  <si>
    <t>- Our annual review and completion of the SFVS checklist</t>
  </si>
  <si>
    <t>We are, therefore, satisfied that the internal control systems in operation at the school during the year were adequate and effective resulting in the following opening balances for 2025-26:</t>
  </si>
  <si>
    <t>2025 -26 Opening Balances</t>
  </si>
  <si>
    <t>closing balance equivalent code</t>
  </si>
  <si>
    <t>OB01   Revenue Balances</t>
  </si>
  <si>
    <t>B01 &amp; B02</t>
  </si>
  <si>
    <t>OB02  Community focused school revenue balances</t>
  </si>
  <si>
    <t>OB03  Other Capital Balances</t>
  </si>
  <si>
    <t>B03 &amp; B05</t>
  </si>
  <si>
    <t>(Signed)___________________________________________</t>
  </si>
  <si>
    <t>Date_______________</t>
  </si>
  <si>
    <t>(Head teacher)</t>
  </si>
  <si>
    <t>(Chair of Governing Body)</t>
  </si>
  <si>
    <t>(Chair of Finance Committee of Governing Body)</t>
  </si>
  <si>
    <t>Section D - Schools Trial Balance Reconciliation</t>
  </si>
  <si>
    <t>Reconciliation of Year End Statement to School Accounting System</t>
  </si>
  <si>
    <t>Opening Balances</t>
  </si>
  <si>
    <t>Year End Statement</t>
  </si>
  <si>
    <t>Section</t>
  </si>
  <si>
    <t>Line</t>
  </si>
  <si>
    <t>Description</t>
  </si>
  <si>
    <t>Summary Trial balance</t>
  </si>
  <si>
    <t>Ledger Type</t>
  </si>
  <si>
    <t>RE</t>
  </si>
  <si>
    <t>Retained Earnings CR (+) / DR (-)</t>
  </si>
  <si>
    <t>FD</t>
  </si>
  <si>
    <t>Fund CR (+) / DR (-)</t>
  </si>
  <si>
    <t>Variance (should be zero)</t>
  </si>
  <si>
    <t>IN</t>
  </si>
  <si>
    <t>Income CR (+) / DR (-)</t>
  </si>
  <si>
    <t>ES</t>
  </si>
  <si>
    <t>Salary Expenditure CR (+) / DR (-)</t>
  </si>
  <si>
    <t>EX</t>
  </si>
  <si>
    <t>Expenditure CR (+) / DR (-)</t>
  </si>
  <si>
    <t>Bank</t>
  </si>
  <si>
    <t>BK</t>
  </si>
  <si>
    <t>Bank CR (-) / DR (+)</t>
  </si>
  <si>
    <t>Continued</t>
  </si>
  <si>
    <t>Section D - Applicable to Schools Using the SIMS Accounting System Only</t>
  </si>
  <si>
    <t>Creditors</t>
  </si>
  <si>
    <t>CC</t>
  </si>
  <si>
    <t>Creditor Control Account CR (+) / DR (-)</t>
  </si>
  <si>
    <t>LS</t>
  </si>
  <si>
    <t>Liability CR (+) / DR (-)</t>
  </si>
  <si>
    <t>Debtors</t>
  </si>
  <si>
    <t>AO</t>
  </si>
  <si>
    <t>Asset CR (-) / DR (+)</t>
  </si>
  <si>
    <t>DC</t>
  </si>
  <si>
    <t>Debtors Control Account CR (-) / DR (+)</t>
  </si>
  <si>
    <t>VAT Debtor</t>
  </si>
  <si>
    <t>VI</t>
  </si>
  <si>
    <t>VAT Input DR (+) / CR (-)</t>
  </si>
  <si>
    <t>VO</t>
  </si>
  <si>
    <t>VAT Output DR (+) / CR (-)</t>
  </si>
  <si>
    <t>Petty Cash</t>
  </si>
  <si>
    <t>PC</t>
  </si>
  <si>
    <t>Petty cash DR (+) / CR (-)</t>
  </si>
  <si>
    <t>If variances have been highlighted above and you are unsure as to what action to take please contact the Schools Support Team as soon as possible.</t>
  </si>
  <si>
    <t>Select school from list</t>
  </si>
  <si>
    <t>Baden-Powell School</t>
  </si>
  <si>
    <t>Benthal Primary School</t>
  </si>
  <si>
    <t>Berger Primary School</t>
  </si>
  <si>
    <t>Betty Layward Primary School</t>
  </si>
  <si>
    <t>Brook Community Primary School</t>
  </si>
  <si>
    <t>Cardinal Pole RC School</t>
  </si>
  <si>
    <t>Clapton Girls' Academy</t>
  </si>
  <si>
    <t>Colvestone Primary School</t>
  </si>
  <si>
    <t>Daubeney Primary School</t>
  </si>
  <si>
    <t>De Beauvoir Primary School</t>
  </si>
  <si>
    <t>Gainsborough Primary School</t>
  </si>
  <si>
    <t>Gayhurst Primary School</t>
  </si>
  <si>
    <t>Grasmere JM&amp;I School</t>
  </si>
  <si>
    <t>New Wave Federation</t>
  </si>
  <si>
    <t>Hackney Free and Parochial Church of England Secondary School</t>
  </si>
  <si>
    <t>Haggerston School</t>
  </si>
  <si>
    <t>Harrington Hill Primary School</t>
  </si>
  <si>
    <t>Holmleigh Primary School</t>
  </si>
  <si>
    <t>Holy Trinity Church of England Primary School</t>
  </si>
  <si>
    <t>Hoxton Garden Primary School</t>
  </si>
  <si>
    <t>Ickburgh Special School</t>
  </si>
  <si>
    <t>Jubilee Primary School</t>
  </si>
  <si>
    <t>LEAP Federation</t>
  </si>
  <si>
    <t>Lauriston Primary School</t>
  </si>
  <si>
    <t>London Fields Primary School</t>
  </si>
  <si>
    <t>Lubavitch Girls Primary School</t>
  </si>
  <si>
    <t>Mandeville Primary School</t>
  </si>
  <si>
    <t>Millfields Community Primary School</t>
  </si>
  <si>
    <t>Morningside Primary School</t>
  </si>
  <si>
    <t>Nightingale Primary School</t>
  </si>
  <si>
    <t>Northwold Primary School</t>
  </si>
  <si>
    <t>Viridis Federation</t>
  </si>
  <si>
    <t>Our Lady &amp; ST Joseph JMI School</t>
  </si>
  <si>
    <t>Our Lady's Catholic High School</t>
  </si>
  <si>
    <t>Parkwood Primary School</t>
  </si>
  <si>
    <t>Princess May Primary School</t>
  </si>
  <si>
    <t>Queensbridge Infants School</t>
  </si>
  <si>
    <t>Randal Cremer JMI School</t>
  </si>
  <si>
    <t>Rushmore Primary School</t>
  </si>
  <si>
    <t>Saint Dominic's RC Primary School</t>
  </si>
  <si>
    <t>Sebright Primary School</t>
  </si>
  <si>
    <t>Shacklewell Community Primary School</t>
  </si>
  <si>
    <t>Simon Marks Primary School</t>
  </si>
  <si>
    <t>Sir Thomas Abney Primary School</t>
  </si>
  <si>
    <t>Southwold Primary School</t>
  </si>
  <si>
    <t>Springfield Community Primary School</t>
  </si>
  <si>
    <t>St. John &amp; St. James CofE Primary School</t>
  </si>
  <si>
    <t>St. John of Jerusalem CE Primary School</t>
  </si>
  <si>
    <t>ST. John The Baptist Primary School</t>
  </si>
  <si>
    <t>St. Mary's CofE Primary School</t>
  </si>
  <si>
    <t>St. Matthias Primary School</t>
  </si>
  <si>
    <t>St. Monica's RC Primary School</t>
  </si>
  <si>
    <t>St. Pauls With St. Michaels Primary Scho</t>
  </si>
  <si>
    <t>St. Scholastica's RC Primary School</t>
  </si>
  <si>
    <t>Stoke Newington School</t>
  </si>
  <si>
    <t>Thomas Fairchild Community School</t>
  </si>
  <si>
    <t>Oldhill Primary School</t>
  </si>
  <si>
    <t>Shoreditch Park Primary School</t>
  </si>
  <si>
    <t>William Patten Primary School</t>
  </si>
  <si>
    <t>Woodberry Down Community Primary School</t>
  </si>
  <si>
    <t>Yesodey Hatorah Secondary Girls School</t>
  </si>
  <si>
    <t>Comet Nursery</t>
  </si>
  <si>
    <t>Wentworth Nursery</t>
  </si>
  <si>
    <t>New Regents College</t>
  </si>
  <si>
    <t>Lubavitch Junior Boys</t>
  </si>
  <si>
    <t>Lubavitch Senior Girls</t>
  </si>
  <si>
    <t>Stormont House</t>
  </si>
  <si>
    <t>The Garden</t>
  </si>
  <si>
    <t>The Urswick</t>
  </si>
  <si>
    <t>St John and St James</t>
  </si>
  <si>
    <t>Millfields</t>
  </si>
  <si>
    <t>Wentworth</t>
  </si>
  <si>
    <t>St John of Jerusalem P7</t>
  </si>
  <si>
    <t>Baptist P7</t>
  </si>
  <si>
    <t>St Marys P7</t>
  </si>
  <si>
    <t>Stormont House P7</t>
  </si>
  <si>
    <t>Cardinal Pole</t>
  </si>
  <si>
    <t>Benthal</t>
  </si>
  <si>
    <t>SCHOOL:</t>
  </si>
  <si>
    <t>automatically taken from Statement tab</t>
  </si>
  <si>
    <t>VAT RECONCILIATION (FMS Systems)</t>
  </si>
  <si>
    <t>YEAR:</t>
  </si>
  <si>
    <t>2024-25</t>
  </si>
  <si>
    <t>PERIOD 12</t>
  </si>
  <si>
    <t>ANALYSIS</t>
  </si>
  <si>
    <t>Trial Balance</t>
  </si>
  <si>
    <t>(1)</t>
  </si>
  <si>
    <t xml:space="preserve">Copy from p12 trial balance </t>
  </si>
  <si>
    <t>(2)</t>
  </si>
  <si>
    <t>Copy from p12 trial balance  (if "minus"show as positive figure here)</t>
  </si>
  <si>
    <t>BAL O/S PER TRIAL BALANCE</t>
  </si>
  <si>
    <t>OUTSTANDING SUBMITTALS</t>
  </si>
  <si>
    <t>Copy from relevant VAT Full Report MTD</t>
  </si>
  <si>
    <t>(3)</t>
  </si>
  <si>
    <t>SUBMITTAL O/S</t>
  </si>
  <si>
    <t>DIFFERENCE (TB Over/(Under)</t>
  </si>
  <si>
    <t>NOTE</t>
  </si>
  <si>
    <t>(4)</t>
  </si>
  <si>
    <t>Year End Reconciliation</t>
  </si>
  <si>
    <t>i</t>
  </si>
  <si>
    <t>Trial Balance, Total VI</t>
  </si>
  <si>
    <t>ii</t>
  </si>
  <si>
    <t>less Total VO</t>
  </si>
  <si>
    <t>iii</t>
  </si>
  <si>
    <t xml:space="preserve">Bal C/F </t>
  </si>
  <si>
    <t>iv</t>
  </si>
  <si>
    <t xml:space="preserve">less Total Unpaid Submittals accrued </t>
  </si>
  <si>
    <t>(ensure that all reimbursements were processed as VAT Reimbursment Journals and reconciled to actual Submittals)</t>
  </si>
  <si>
    <t>v</t>
  </si>
  <si>
    <t>Difference C/F (TB (under)/over)</t>
  </si>
  <si>
    <t>vi</t>
  </si>
  <si>
    <t xml:space="preserve">After completion of P12 Bank Reconciliation:  </t>
  </si>
  <si>
    <t>Go to new year, period 1 and print "VAT Full Report" This should show VAT processed in P12 of the closing year:</t>
  </si>
  <si>
    <t>vii</t>
  </si>
  <si>
    <t>less Net VAT on Period 12 Cashbook Journals</t>
  </si>
  <si>
    <t>Copy from printing  VAT full report, from period 1 of the new year 
(confirm "no" after printing)</t>
  </si>
  <si>
    <t>(from step (4vi) usually stated as GL or PC entries)</t>
  </si>
  <si>
    <t>Historical difference (to be adjusted if considered immaterial)</t>
  </si>
  <si>
    <t>If material, investigation required to identify reason for the difference eg unclaimed submittal, error in posting reimbursements etc.</t>
  </si>
  <si>
    <t>(5)</t>
  </si>
  <si>
    <t>Journals to Adjust</t>
  </si>
  <si>
    <t>If trial balance over (positive figure) and if immaterial</t>
  </si>
  <si>
    <t>Journal 1 (VAT Reimbursement journal)</t>
  </si>
  <si>
    <t>Dr Bank</t>
  </si>
  <si>
    <t>Cr AAH</t>
  </si>
  <si>
    <t>Journal 2 (Cashbook journal)</t>
  </si>
  <si>
    <t>Dr. E19 (say, optional)</t>
  </si>
  <si>
    <t>Cr. Bank</t>
  </si>
  <si>
    <t>If trial balance under (negative figure) and if immaterial</t>
  </si>
  <si>
    <t>Dr AAH</t>
  </si>
  <si>
    <t>Cr Bank</t>
  </si>
  <si>
    <t>Dr. Bank</t>
  </si>
  <si>
    <t>Cr. E19 (say, optional)</t>
  </si>
  <si>
    <t>(6)</t>
  </si>
  <si>
    <t>Then reconcile to ensure that there is a nil effect on the Cashbook balance</t>
  </si>
  <si>
    <t>The remaining difference on the year end spread sheet, should now only be the sum of any VAT posted on period 12 bank reconciliation, which post the expenditure or income to period 12 trial balance, but the VAT will appear on period 1 VAT report in the next year. If no such transactions done, then there should be no difference.</t>
  </si>
  <si>
    <t>DFE Number</t>
  </si>
  <si>
    <t>PICK FROM DROP DOWN LIST</t>
  </si>
  <si>
    <t>Revenue B/F School + CC</t>
  </si>
  <si>
    <t>Revenue School B/F (From Col EJ)</t>
  </si>
  <si>
    <t>Cildren Centre B/F (From Col EK)</t>
  </si>
  <si>
    <t>Capital B/F (From Col EL)</t>
  </si>
  <si>
    <t>Total B/F</t>
  </si>
  <si>
    <t>Head Teacher e-mail</t>
  </si>
  <si>
    <t>Business Manager e-mail</t>
  </si>
  <si>
    <t>2042861</t>
  </si>
  <si>
    <t>BADEN POWELL PRIMARY SCHOOL</t>
  </si>
  <si>
    <t>ssmith@baden-powell.hackney.sch.uk</t>
  </si>
  <si>
    <t>MMollineau@baden-powell.hackney.sch.uk</t>
  </si>
  <si>
    <t>2042872</t>
  </si>
  <si>
    <t>BENTHAL PRIMARY SCHOOL</t>
  </si>
  <si>
    <t>ldrew@Benthal.hackney.sch.uk</t>
  </si>
  <si>
    <t>AJassim@benthal.hackney.sch.uk</t>
  </si>
  <si>
    <t>2042048</t>
  </si>
  <si>
    <t>BERGER PRIMARY SCHOOL</t>
  </si>
  <si>
    <t>ygleason@berger.hackney.sch.uk</t>
  </si>
  <si>
    <t>Lovette.Ryvers-Lawrence@berger.hackney.sch.uk</t>
  </si>
  <si>
    <t>2042899</t>
  </si>
  <si>
    <t>BETTY LAYWARD PRIMARY SCHOOL</t>
  </si>
  <si>
    <t>JBailey@bettylayward.hackney.sch.uk</t>
  </si>
  <si>
    <t>RDay@bettylayward.hackney.sch.uk</t>
  </si>
  <si>
    <t>2042120</t>
  </si>
  <si>
    <t>COLVESTONE PRIMARY SCHOOL</t>
  </si>
  <si>
    <t>cking@colvestone.hackney.sch.uk</t>
  </si>
  <si>
    <t>SLakhanpall@colvestone.hackney.sch.uk</t>
  </si>
  <si>
    <t>2042150</t>
  </si>
  <si>
    <t>DAUBENEY PRIMARY SCHOOL</t>
  </si>
  <si>
    <t>jthomas@sebright.hackney.sch.uk</t>
  </si>
  <si>
    <t>JShamji@daubeney.hackney.sch.uk</t>
  </si>
  <si>
    <t>2042155</t>
  </si>
  <si>
    <t>DE BEAUVOIR PRIMARY SCHOOL</t>
  </si>
  <si>
    <t>RMackenzie@debeauvoir.hackney.sch.uk</t>
  </si>
  <si>
    <t>finance@debeauvoir.hackney.sch.uk&gt;</t>
  </si>
  <si>
    <t>2042238</t>
  </si>
  <si>
    <t>GAINSBOROUGH PRIMARY SCHOOL</t>
  </si>
  <si>
    <t>jclark@johnjames.hackney.sch.uk</t>
  </si>
  <si>
    <t>Finance@gainsborough.hackney.sch.uk</t>
  </si>
  <si>
    <t>2042534</t>
  </si>
  <si>
    <t>GAYHURST PRIMARY SCHOOL</t>
  </si>
  <si>
    <t>lnichols@kingsmead.hackney.sch.uk</t>
  </si>
  <si>
    <t>CMalcolm@gayhurst.hackney.sch.uk</t>
  </si>
  <si>
    <t>2042856</t>
  </si>
  <si>
    <t>GRASMERE JM&amp;I SCHOOL</t>
  </si>
  <si>
    <t>finance@grasmere.hackney.sch.uk</t>
  </si>
  <si>
    <t>2042862</t>
  </si>
  <si>
    <t>HARRINGTON HILL PRIMARY SCHOOL</t>
  </si>
  <si>
    <t>finance@harringtonhill.hackney.sch.uk</t>
  </si>
  <si>
    <t>adedominicis@harringtonhill.hackney.sch.uk</t>
  </si>
  <si>
    <t>2042863</t>
  </si>
  <si>
    <t>HOLMLEIGH PRIMARY SCHOOL</t>
  </si>
  <si>
    <t>admin@holmleigh.hackney.sch.uk</t>
  </si>
  <si>
    <t>asha.tailor@hackney.gov.uk</t>
  </si>
  <si>
    <t>2043358</t>
  </si>
  <si>
    <t>HOLY TRINITY CofE PRIMARY SCHOOL</t>
  </si>
  <si>
    <t>finance@holytrinity.hackney.sch.uk</t>
  </si>
  <si>
    <t>nlloyd@primaryadvantage.hackney.sch.uk</t>
  </si>
  <si>
    <t>2042859</t>
  </si>
  <si>
    <t>JUBILEE PRIMARY SCHOOL</t>
  </si>
  <si>
    <t>Finance@jubilee.hackney.sch.uk</t>
  </si>
  <si>
    <t>Nessan.Quiery@jubilee.hackney.sch.uk</t>
  </si>
  <si>
    <t>2042779</t>
  </si>
  <si>
    <t>LEAP FEDERATION</t>
  </si>
  <si>
    <t>leapfinance@gayhurst.hackney.sch.uk</t>
  </si>
  <si>
    <t>jshamji@blossom.hackney.sch.uk</t>
  </si>
  <si>
    <t>2042376</t>
  </si>
  <si>
    <t>LAURISTON PRIMARY SCHOOL</t>
  </si>
  <si>
    <t>finance@lauriston.hackney.sch.uk</t>
  </si>
  <si>
    <t>2042388</t>
  </si>
  <si>
    <t>LONDON FIELDS PRIMARY SCHOOL</t>
  </si>
  <si>
    <t>finance@londonfields.hackney.sch.uk</t>
  </si>
  <si>
    <t>krobb@londonfields.hackney.sch.uk</t>
  </si>
  <si>
    <t>2042896</t>
  </si>
  <si>
    <t>MANDEVILLE PRIMARY SCHOOL</t>
  </si>
  <si>
    <t>asha.tailor@learningtrust.co.uk</t>
  </si>
  <si>
    <t>2042421</t>
  </si>
  <si>
    <t>MILLFIELDS COMMUNITY PRIMARY SCHOOL</t>
  </si>
  <si>
    <t>finance@millfields.hackney.sch.uk</t>
  </si>
  <si>
    <t xml:space="preserve">santoniazzi@millfields.hackney.sch.uk </t>
  </si>
  <si>
    <t>2042431</t>
  </si>
  <si>
    <t>MORNINGSIDE PRIMARY SCHOOL</t>
  </si>
  <si>
    <t>finance@morningside.hackney.sch.uk</t>
  </si>
  <si>
    <t>NEW WAVE FEDERATION</t>
  </si>
  <si>
    <t>accounts@newwavefederation.co.uk</t>
  </si>
  <si>
    <t xml:space="preserve">lcl08@live.co.uk  </t>
  </si>
  <si>
    <t>2042860</t>
  </si>
  <si>
    <t>NIGHTINGALE PRIMARY SCHOOL</t>
  </si>
  <si>
    <t>CSashidharan@nightingale.hackney.sch.uk</t>
  </si>
  <si>
    <t>2043371</t>
  </si>
  <si>
    <t>OUR LADY &amp; ST JOSEPH JMI SCHOOL</t>
  </si>
  <si>
    <t>Finance@olsj.hackney.sch.uk</t>
  </si>
  <si>
    <t>nicola.cavanna@olsj.hackney.sch.uk</t>
  </si>
  <si>
    <t>2042865</t>
  </si>
  <si>
    <t>PARKWOOD PRIMARY SCHOOL</t>
  </si>
  <si>
    <t>admin@parkwood.hackney.sch.uk</t>
  </si>
  <si>
    <t>Mbernard@parkwood.hackney.sch.uk</t>
  </si>
  <si>
    <t>2042532</t>
  </si>
  <si>
    <t>PRINCESS MAY PRIMARY SCHOOL</t>
  </si>
  <si>
    <t xml:space="preserve">Finance@princessmay.hackney.sch.uk </t>
  </si>
  <si>
    <t xml:space="preserve">obi.aligbe@princessmay.hackney.sch.uk </t>
  </si>
  <si>
    <t>2042487</t>
  </si>
  <si>
    <t>QUEENSBRIDGE INFANTS SCHOOL</t>
  </si>
  <si>
    <t>Finance@queensbridge.hackney.sch.uk</t>
  </si>
  <si>
    <t>dsoaresco@queensbridge.hackney.sch.uk</t>
  </si>
  <si>
    <t>2042489</t>
  </si>
  <si>
    <t>RANDAL CREMER JMI SCHOOL</t>
  </si>
  <si>
    <t>2042533</t>
  </si>
  <si>
    <t>RUSHMORE PRIMARY SCHOOL</t>
  </si>
  <si>
    <t>finance@rushmore.hackney.sch.uk</t>
  </si>
  <si>
    <t>VBrowne@rushmore.hackney.sch.uk</t>
  </si>
  <si>
    <t>2042900</t>
  </si>
  <si>
    <t>SAINT DOMINIC'S RC PRIMARY SCHOOL</t>
  </si>
  <si>
    <t>accountspayable@stdominics.hackney.sch.uk</t>
  </si>
  <si>
    <t>ksaunders@stdominics.hackney.sch.uk</t>
  </si>
  <si>
    <t>2043659</t>
  </si>
  <si>
    <t>SAINT SCHOLASTICA'S RC PRIMARY SCHOOL</t>
  </si>
  <si>
    <t>ebrady@st-scholasticas.hackney.sch.uk</t>
  </si>
  <si>
    <t>2042539</t>
  </si>
  <si>
    <t>SEBRIGHT PRIMARY SCHOOL</t>
  </si>
  <si>
    <t>finance@sebright.hackney.sch.uk</t>
  </si>
  <si>
    <t>CMaclennan@sebright.hackney.sch.uk</t>
  </si>
  <si>
    <t>2042636</t>
  </si>
  <si>
    <t>SHOREDITCH PARK PRIMARY</t>
  </si>
  <si>
    <t>finance@shoreditchpark.hackney.sch.uk</t>
  </si>
  <si>
    <t>gcaton@shoreditchpark.hackney.sch.uk</t>
  </si>
  <si>
    <t>2043663</t>
  </si>
  <si>
    <t>SIMON MARKS PRIMARY SCHOOL</t>
  </si>
  <si>
    <t>Info@simonmarks.hackney.sch.uk</t>
  </si>
  <si>
    <t>mike.blairclayden@gmail.com</t>
  </si>
  <si>
    <t>2042795</t>
  </si>
  <si>
    <t>SIR THOMAS ABNEY PRIMARY SCHOOL</t>
  </si>
  <si>
    <t>finance@sirthomasabney.hackney.sch.uk</t>
  </si>
  <si>
    <t>2043666</t>
  </si>
  <si>
    <t>SPRINGFIELD COMMUNITY PRIMARY SCHOOL</t>
  </si>
  <si>
    <t>finance@springfield.hackney.sch.uk</t>
  </si>
  <si>
    <t>Jnash@springfield.hackney.sch.uk</t>
  </si>
  <si>
    <t>2043000</t>
  </si>
  <si>
    <t>ST. JOHN &amp; ST. JAMES CofE PRIMARY SCHOOL</t>
  </si>
  <si>
    <t>finance@johnjames.hackney.sch.uk</t>
  </si>
  <si>
    <t>NLawrence@johnjames.hackney.sch.uk</t>
  </si>
  <si>
    <t>2043616</t>
  </si>
  <si>
    <t>ST. JOHN OF JERUSALEM CE PRIMARY SCHOOL</t>
  </si>
  <si>
    <t>2043458</t>
  </si>
  <si>
    <t>ST. JOHN THE BAPTIST PRIMARY SCHOOL</t>
  </si>
  <si>
    <t>finance@st-john.hackney.sch.uk</t>
  </si>
  <si>
    <t>YWhelan@st-john.hackney.sch.uk</t>
  </si>
  <si>
    <t>2043618</t>
  </si>
  <si>
    <t>ST. MARY'S CofE PRIMARY SCHOOL</t>
  </si>
  <si>
    <t>CWood@st-marys.hackney.sch.uk</t>
  </si>
  <si>
    <t>2043543</t>
  </si>
  <si>
    <t>ST. MATTHIAS PRIMARY SCHOOL</t>
  </si>
  <si>
    <t>finance@st-matthias.hackney.sch.uk</t>
  </si>
  <si>
    <t>jnash@st-matthias.hackney.sch.uk</t>
  </si>
  <si>
    <t>2043553</t>
  </si>
  <si>
    <t>ST. MONICA'S RC PRIMARY SCHOOL</t>
  </si>
  <si>
    <t>finance@st-monicas.hackney.sch.uk</t>
  </si>
  <si>
    <t>EBart-Williams@st-monicas.hackney.sch.uk</t>
  </si>
  <si>
    <t>2043572</t>
  </si>
  <si>
    <t>ST. PAULS WITH ST. MICHAELS PRIMARY SCHO</t>
  </si>
  <si>
    <t>KLot@spsm.hackney.sch.uk</t>
  </si>
  <si>
    <t>bursar@spsm.hackney.sch.uk</t>
  </si>
  <si>
    <t>2042592</t>
  </si>
  <si>
    <t>THOMAS FAIRCHILD COMMUNITY SCHOOL</t>
  </si>
  <si>
    <t xml:space="preserve">achoudhry@newwavefederation.co.uk </t>
  </si>
  <si>
    <t>2042615</t>
  </si>
  <si>
    <t>OLDHILL PRIMARY SCHOOL</t>
  </si>
  <si>
    <t xml:space="preserve">finance@oldhill.hackney.sch.uk </t>
  </si>
  <si>
    <t>mmollineau@oldhill.hackney.sch.uk</t>
  </si>
  <si>
    <t>VIRIDIS FEDERATION</t>
  </si>
  <si>
    <t xml:space="preserve">gcm@vs.hackney.sch.uk </t>
  </si>
  <si>
    <t>2042897</t>
  </si>
  <si>
    <t>WILLIAM PATTEN PRIMARY SCHOOL</t>
  </si>
  <si>
    <t>finance@williampatten.hackney.sch.uk</t>
  </si>
  <si>
    <t>ECadette@williampatten.hackney.sch.uk</t>
  </si>
  <si>
    <t>CARDINAL POLE RC SCHOOL</t>
  </si>
  <si>
    <t>finance@cardinalpole.co.uk</t>
  </si>
  <si>
    <t>mylenejoalongartt@cardinalpole.co.uk</t>
  </si>
  <si>
    <t>HAGGERSTON SCHOOL</t>
  </si>
  <si>
    <t>ALL SAINTS CATHOLIC HIGH SCHOOL</t>
  </si>
  <si>
    <t>finance@aschs.co.uk</t>
  </si>
  <si>
    <t>bnewman@olchs.co.uk</t>
  </si>
  <si>
    <t>STOKE NEWINGTON SECONDARY SCHOOL</t>
  </si>
  <si>
    <t>Finance@sns.hackney.sch.uk</t>
  </si>
  <si>
    <t>Dam.Ala@sns.hackney.sch.uk</t>
  </si>
  <si>
    <t>THE URSWICK SCHOOL</t>
  </si>
  <si>
    <t>DWOOD@theurswickschool.co.uk</t>
  </si>
  <si>
    <t>YESODEY HATORAH SECONDARY GIRLS SCHOOL</t>
  </si>
  <si>
    <t>finance@yesodeyhatorah.org</t>
  </si>
  <si>
    <t>2041051</t>
  </si>
  <si>
    <t>COMET NURSERY SCHOOL</t>
  </si>
  <si>
    <t>Admin@comet.hackney.sch.uk</t>
  </si>
  <si>
    <t xml:space="preserve">dramdial@comet.hackney.sch.uk </t>
  </si>
  <si>
    <t>2041008</t>
  </si>
  <si>
    <t>WENTWORTH NURSERY SCHOOL</t>
  </si>
  <si>
    <t>finance.wentworth@wentworth.hackney.sch.uk</t>
  </si>
  <si>
    <t>Lisa.Purcell@wentworth.hackney.sch.uk</t>
  </si>
  <si>
    <t>ICKBURGH SCHOOL</t>
  </si>
  <si>
    <t>finance@ickburgh.hackney.sch.uk</t>
  </si>
  <si>
    <t>BFincham@ickburgh.hackney.sch.uk</t>
  </si>
  <si>
    <t>THE GARDEN SCHOOL</t>
  </si>
  <si>
    <t>finance@thegarden.hackney.sch.uk</t>
  </si>
  <si>
    <t xml:space="preserve">mtheophilou@thegarden.hackney.sch.uk </t>
  </si>
  <si>
    <t>NEW REGENTS COLLEGE</t>
  </si>
  <si>
    <t>STORMONT HOUSE SCHOOL</t>
  </si>
  <si>
    <t>finance@stormonthouse.hackney.sch.uk</t>
  </si>
  <si>
    <t>Mistura.Brissett@stormonthouse.hackney.sch.uk</t>
  </si>
  <si>
    <t>Primary Advantage</t>
  </si>
  <si>
    <t>sdavies@primaryadvantage.hackney.sch.uk</t>
  </si>
  <si>
    <t>LA totals</t>
  </si>
  <si>
    <t>DFE record</t>
  </si>
  <si>
    <t>Difference</t>
  </si>
  <si>
    <t>NativeId</t>
  </si>
  <si>
    <t>OB01 &amp; OB02 Uncommitted Revenue</t>
  </si>
  <si>
    <t>OB03 Devolved Capital</t>
  </si>
  <si>
    <t>OB05 Other Capital</t>
  </si>
  <si>
    <t>OB06 Community Focused</t>
  </si>
  <si>
    <t>24-25 Opening Balances Total</t>
  </si>
  <si>
    <t>Children Centre Bal</t>
  </si>
  <si>
    <t>Income Total</t>
  </si>
  <si>
    <t>Expenditure Total</t>
  </si>
  <si>
    <t>Capital Income Total</t>
  </si>
  <si>
    <t>Capital Expenditure Total</t>
  </si>
  <si>
    <t>Children Centre  Income</t>
  </si>
  <si>
    <t>Children Centre  Exp</t>
  </si>
  <si>
    <t>REV</t>
  </si>
  <si>
    <t>CAPITAL</t>
  </si>
  <si>
    <t>cc</t>
  </si>
  <si>
    <t>la CLOSING</t>
  </si>
  <si>
    <t>dfe CLOSING</t>
  </si>
  <si>
    <t>revenue</t>
  </si>
  <si>
    <t>capital</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</si>
</sst>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0_);\(0\)"/>
    <numFmt numFmtId="165" formatCode="_(* #,##0.00_);_(* \(#,##0.00\);_(* &quot;-&quot;??_);_(@_)"/>
    <numFmt numFmtId="166" formatCode="_-* #,##0.00_-;\-* #,##0.00_-;_-* &quot;-&quot;??_-;_-@"/>
    <numFmt numFmtId="167" formatCode="_(* #,##0_);_(* \(#,##0\);_(* &quot;-&quot;??_);_(@_)"/>
    <numFmt numFmtId="168" formatCode="#,##0.00;\(#,##0.00\);0.00"/>
    <numFmt numFmtId="169" formatCode="_-* #,##0_-;\-* #,##0_-;_-* &quot;-&quot;??_-;_-@"/>
  </numFmts>
  <fonts count="67">
    <font>
      <sz val="11.0"/>
      <color theme="1"/>
      <name val="Calibri"/>
      <scheme val="minor"/>
    </font>
    <font>
      <sz val="8.0"/>
      <color theme="1"/>
      <name val="Arial"/>
    </font>
    <font>
      <b/>
      <u/>
      <sz val="12.0"/>
      <color theme="1"/>
      <name val="Arial"/>
    </font>
    <font>
      <b/>
      <sz val="12.0"/>
      <color theme="1"/>
      <name val="Arial"/>
    </font>
    <font>
      <sz val="10.0"/>
      <color theme="1"/>
      <name val="Arial"/>
    </font>
    <font>
      <b/>
      <sz val="14.0"/>
      <color theme="1"/>
      <name val="Arial"/>
    </font>
    <font/>
    <font>
      <b/>
      <u/>
      <sz val="10.0"/>
      <color theme="1"/>
      <name val="Arial"/>
    </font>
    <font>
      <b/>
      <sz val="8.0"/>
      <color theme="1"/>
      <name val="Arial"/>
    </font>
    <font>
      <b/>
      <sz val="10.0"/>
      <color theme="1"/>
      <name val="Arial"/>
    </font>
    <font>
      <b/>
      <sz val="9.0"/>
      <color theme="1"/>
      <name val="Arial"/>
    </font>
    <font>
      <sz val="10.0"/>
      <color theme="1"/>
      <name val="Calibri"/>
    </font>
    <font>
      <color theme="1"/>
      <name val="Calibri"/>
      <scheme val="minor"/>
    </font>
    <font>
      <sz val="11.0"/>
      <color theme="1"/>
      <name val="Calibri"/>
    </font>
    <font>
      <b/>
      <u/>
      <sz val="10.0"/>
      <color theme="1"/>
      <name val="Arial"/>
    </font>
    <font>
      <sz val="6.0"/>
      <color theme="1"/>
      <name val="Arial"/>
    </font>
    <font>
      <sz val="11.0"/>
      <color theme="1"/>
      <name val="Arial"/>
    </font>
    <font>
      <b/>
      <sz val="11.0"/>
      <color theme="1"/>
      <name val="Arial"/>
    </font>
    <font>
      <b/>
      <sz val="8.0"/>
      <color rgb="FFFF0000"/>
      <name val="Arial"/>
    </font>
    <font>
      <b/>
      <u/>
      <sz val="10.0"/>
      <color theme="1"/>
      <name val="Arial"/>
    </font>
    <font>
      <b/>
      <sz val="10.0"/>
      <color rgb="FFFF0000"/>
      <name val="Arial"/>
    </font>
    <font>
      <sz val="10.0"/>
      <color rgb="FF000000"/>
      <name val="Arial"/>
    </font>
    <font>
      <sz val="8.0"/>
      <color rgb="FFFF0000"/>
      <name val="Arial"/>
    </font>
    <font>
      <strike/>
      <sz val="8.0"/>
      <color theme="1"/>
      <name val="Arial"/>
    </font>
    <font>
      <b/>
      <strike/>
      <u/>
      <sz val="10.0"/>
      <color theme="1"/>
      <name val="Arial"/>
    </font>
    <font>
      <strike/>
      <sz val="10.0"/>
      <color theme="1"/>
      <name val="Arial"/>
    </font>
    <font>
      <b/>
      <u/>
      <sz val="11.0"/>
      <color theme="1"/>
      <name val="Arial"/>
    </font>
    <font>
      <b/>
      <i/>
      <strike/>
      <sz val="10.0"/>
      <color theme="1"/>
      <name val="Arial"/>
    </font>
    <font>
      <b/>
      <i/>
      <sz val="10.0"/>
      <color theme="1"/>
      <name val="Arial"/>
    </font>
    <font>
      <b/>
      <strike/>
      <sz val="10.0"/>
      <color theme="1"/>
      <name val="Arial"/>
    </font>
    <font>
      <i/>
      <sz val="10.0"/>
      <color theme="1"/>
      <name val="Arial"/>
    </font>
    <font>
      <u/>
      <sz val="10.0"/>
      <color theme="1"/>
      <name val="Arial"/>
    </font>
    <font>
      <b/>
      <u/>
      <sz val="16.0"/>
      <color theme="1"/>
      <name val="Arial"/>
    </font>
    <font>
      <b/>
      <sz val="16.0"/>
      <color theme="1"/>
      <name val="Arial"/>
    </font>
    <font>
      <sz val="12.0"/>
      <color theme="1"/>
      <name val="Arial"/>
    </font>
    <font>
      <b/>
      <i/>
      <sz val="12.0"/>
      <color theme="1"/>
      <name val="Arial"/>
    </font>
    <font>
      <b/>
      <u/>
      <sz val="10.0"/>
      <color theme="1"/>
      <name val="Arial"/>
    </font>
    <font>
      <b/>
      <u/>
      <sz val="10.0"/>
      <color theme="1"/>
      <name val="Arial"/>
    </font>
    <font>
      <sz val="11.0"/>
      <color rgb="FFECECEC"/>
      <name val="Calibri"/>
    </font>
    <font>
      <sz val="11.0"/>
      <color rgb="FFDEEAF6"/>
      <name val="Calibri"/>
    </font>
    <font>
      <b/>
      <sz val="11.0"/>
      <color rgb="FFECECEC"/>
      <name val="Calibri"/>
    </font>
    <font>
      <sz val="12.0"/>
      <color rgb="FFDEEAF6"/>
      <name val="Calibri"/>
    </font>
    <font>
      <b/>
      <sz val="14.0"/>
      <color theme="1"/>
      <name val="Calibri"/>
    </font>
    <font>
      <b/>
      <u/>
      <sz val="11.0"/>
      <color theme="1"/>
      <name val="Calibri"/>
    </font>
    <font>
      <b/>
      <sz val="11.0"/>
      <color theme="1"/>
      <name val="Calibri"/>
    </font>
    <font>
      <b/>
      <u/>
      <sz val="11.0"/>
      <color theme="1"/>
      <name val="Calibri"/>
    </font>
    <font>
      <b/>
      <sz val="11.0"/>
      <color rgb="FF2F5496"/>
      <name val="Calibri"/>
    </font>
    <font>
      <b/>
      <sz val="11.0"/>
      <color rgb="FFFF0000"/>
      <name val="Calibri"/>
    </font>
    <font>
      <i/>
      <sz val="11.0"/>
      <color theme="1"/>
      <name val="Calibri"/>
    </font>
    <font>
      <b/>
      <sz val="11.0"/>
      <color rgb="FF1E4E79"/>
      <name val="Calibri"/>
    </font>
    <font>
      <b/>
      <i/>
      <sz val="11.0"/>
      <color theme="1"/>
      <name val="Calibri"/>
    </font>
    <font>
      <u/>
      <sz val="11.0"/>
      <color theme="10"/>
      <name val="Calibri"/>
    </font>
    <font>
      <u/>
      <sz val="10.0"/>
      <color rgb="FF0066CC"/>
      <name val="Arial Narrow"/>
    </font>
    <font>
      <u/>
      <sz val="10.0"/>
      <color rgb="FF0066CC"/>
      <name val="Arial Narrow"/>
    </font>
    <font>
      <u/>
      <sz val="10.0"/>
      <color theme="10"/>
      <name val="Arial Narrow"/>
    </font>
    <font>
      <u/>
      <sz val="10.0"/>
      <color theme="10"/>
      <name val="Arial Narrow"/>
    </font>
    <font>
      <u/>
      <sz val="10.0"/>
      <color rgb="FF0066CC"/>
      <name val="Arial Narrow"/>
    </font>
    <font>
      <u/>
      <sz val="10.0"/>
      <color rgb="FF0066CC"/>
      <name val="Arial Narrow"/>
    </font>
    <font>
      <u/>
      <sz val="10.0"/>
      <color rgb="FF0000FF"/>
      <name val="Arial Narrow"/>
    </font>
    <font>
      <sz val="10.0"/>
      <color rgb="FF0066CC"/>
      <name val="Arial Narrow"/>
    </font>
    <font>
      <u/>
      <sz val="10.0"/>
      <color theme="10"/>
      <name val="Arial Narrow"/>
    </font>
    <font>
      <u/>
      <sz val="10.0"/>
      <color theme="10"/>
      <name val="Arial Narrow"/>
    </font>
    <font>
      <u/>
      <sz val="10.0"/>
      <color theme="10"/>
      <name val="Arial Narrow"/>
    </font>
    <font>
      <u/>
      <sz val="10.0"/>
      <color theme="10"/>
      <name val="Arial Narrow"/>
    </font>
    <font>
      <u/>
      <sz val="10.0"/>
      <color theme="10"/>
      <name val="Arial Narrow"/>
    </font>
    <font>
      <u/>
      <sz val="10.0"/>
      <color theme="10"/>
      <name val="Arial Narrow"/>
    </font>
    <font>
      <u/>
      <sz val="10.0"/>
      <color theme="10"/>
      <name val="Arial Narrow"/>
    </font>
  </fonts>
  <fills count="21">
    <fill>
      <patternFill patternType="none"/>
    </fill>
    <fill>
      <patternFill patternType="lightGray"/>
    </fill>
    <fill>
      <patternFill patternType="solid">
        <fgColor rgb="FFFEF2CB"/>
        <bgColor rgb="FFFEF2CB"/>
      </patternFill>
    </fill>
    <fill>
      <patternFill patternType="solid">
        <fgColor rgb="FFDEEAF6"/>
        <bgColor rgb="FFDEEAF6"/>
      </patternFill>
    </fill>
    <fill>
      <patternFill patternType="solid">
        <fgColor rgb="FFCCFFFF"/>
        <bgColor rgb="FFCCFFFF"/>
      </patternFill>
    </fill>
    <fill>
      <patternFill patternType="solid">
        <fgColor rgb="FFFFCC99"/>
        <bgColor rgb="FFFFCC99"/>
      </patternFill>
    </fill>
    <fill>
      <patternFill patternType="solid">
        <fgColor rgb="FFC0C0C0"/>
        <bgColor rgb="FFC0C0C0"/>
      </patternFill>
    </fill>
    <fill>
      <patternFill patternType="solid">
        <fgColor rgb="FFCCFFCC"/>
        <bgColor rgb="FFCCFFCC"/>
      </patternFill>
    </fill>
    <fill>
      <patternFill patternType="solid">
        <fgColor rgb="FFFFFF00"/>
        <bgColor rgb="FFFFFF00"/>
      </patternFill>
    </fill>
    <fill>
      <patternFill patternType="solid">
        <fgColor rgb="FFBFBFBF"/>
        <bgColor rgb="FFBFBFBF"/>
      </patternFill>
    </fill>
    <fill>
      <patternFill patternType="solid">
        <fgColor rgb="FF969696"/>
        <bgColor rgb="FF969696"/>
      </patternFill>
    </fill>
    <fill>
      <patternFill patternType="solid">
        <fgColor rgb="FFD8D8D8"/>
        <bgColor rgb="FFD8D8D8"/>
      </patternFill>
    </fill>
    <fill>
      <patternFill patternType="solid">
        <fgColor rgb="FFDADADA"/>
        <bgColor rgb="FFDADADA"/>
      </patternFill>
    </fill>
    <fill>
      <patternFill patternType="solid">
        <fgColor rgb="FF44546A"/>
        <bgColor rgb="FF44546A"/>
      </patternFill>
    </fill>
    <fill>
      <patternFill patternType="solid">
        <fgColor rgb="FF222A35"/>
        <bgColor rgb="FF222A35"/>
      </patternFill>
    </fill>
    <fill>
      <patternFill patternType="solid">
        <fgColor rgb="FFFBE4D5"/>
        <bgColor rgb="FFFBE4D5"/>
      </patternFill>
    </fill>
    <fill>
      <patternFill patternType="solid">
        <fgColor rgb="FFC5E0B3"/>
        <bgColor rgb="FFC5E0B3"/>
      </patternFill>
    </fill>
    <fill>
      <patternFill patternType="solid">
        <fgColor rgb="FFF2F2F2"/>
        <bgColor rgb="FFF2F2F2"/>
      </patternFill>
    </fill>
    <fill>
      <patternFill patternType="solid">
        <fgColor rgb="FFFFE598"/>
        <bgColor rgb="FFFFE598"/>
      </patternFill>
    </fill>
    <fill>
      <patternFill patternType="solid">
        <fgColor rgb="FFFFFFFF"/>
        <bgColor rgb="FFFFFFFF"/>
      </patternFill>
    </fill>
    <fill>
      <patternFill patternType="solid">
        <fgColor rgb="FFBDD6EE"/>
        <bgColor rgb="FFBDD6EE"/>
      </patternFill>
    </fill>
  </fills>
  <borders count="55">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hair">
        <color rgb="FF000000"/>
      </bottom>
    </border>
    <border>
      <right style="thin">
        <color rgb="FF000000"/>
      </right>
      <top style="thin">
        <color rgb="FF000000"/>
      </top>
      <bottom style="hair">
        <color rgb="FF000000"/>
      </bottom>
    </border>
    <border>
      <left style="thin">
        <color rgb="FF000000"/>
      </left>
      <right style="thin">
        <color rgb="FF000000"/>
      </right>
      <top style="thin">
        <color rgb="FF000000"/>
      </top>
      <bottom style="hair">
        <color rgb="FF000000"/>
      </bottom>
    </border>
    <border>
      <bottom style="thin">
        <color rgb="FF000000"/>
      </bottom>
    </border>
    <border>
      <left style="thin">
        <color rgb="FF000000"/>
      </left>
      <right style="thin">
        <color rgb="FF000000"/>
      </right>
    </border>
    <border>
      <left style="thin">
        <color rgb="FF000000"/>
      </left>
      <right style="thin">
        <color rgb="FF000000"/>
      </right>
      <top style="hair">
        <color rgb="FF000000"/>
      </top>
      <bottom style="hair">
        <color rgb="FF000000"/>
      </bottom>
    </border>
    <border>
      <left style="thin">
        <color rgb="FF000000"/>
      </left>
      <top style="hair">
        <color rgb="FF000000"/>
      </top>
      <bottom style="hair">
        <color rgb="FF000000"/>
      </bottom>
    </border>
    <border>
      <right style="thin">
        <color rgb="FF000000"/>
      </right>
      <top style="hair">
        <color rgb="FF000000"/>
      </top>
      <bottom style="hair">
        <color rgb="FF000000"/>
      </bottom>
    </border>
    <border>
      <left style="thin">
        <color rgb="FF000000"/>
      </left>
      <right style="thin">
        <color rgb="FF000000"/>
      </right>
      <top style="hair">
        <color rgb="FF000000"/>
      </top>
    </border>
    <border>
      <left style="thin">
        <color rgb="FF000000"/>
      </left>
      <top style="hair">
        <color rgb="FF000000"/>
      </top>
    </border>
    <border>
      <right style="thin">
        <color rgb="FF000000"/>
      </right>
      <top style="hair">
        <color rgb="FF000000"/>
      </top>
    </border>
    <border>
      <left style="thin">
        <color rgb="FF000000"/>
      </left>
      <right style="thin">
        <color rgb="FF000000"/>
      </right>
      <top/>
      <bottom style="thin">
        <color rgb="FF000000"/>
      </bottom>
    </border>
    <border>
      <left style="thin">
        <color rgb="FF000000"/>
      </left>
      <right style="thin">
        <color rgb="FF000000"/>
      </right>
      <bottom style="hair">
        <color rgb="FF000000"/>
      </bottom>
    </border>
    <border>
      <left style="thin">
        <color rgb="FF000000"/>
      </left>
      <bottom style="hair">
        <color rgb="FF000000"/>
      </bottom>
    </border>
    <border>
      <left style="thin">
        <color rgb="FF000000"/>
      </left>
      <right style="thin">
        <color rgb="FF000000"/>
      </right>
      <top style="hair">
        <color rgb="FF000000"/>
      </top>
      <bottom style="thin">
        <color rgb="FF000000"/>
      </bottom>
    </border>
    <border>
      <left style="thin">
        <color rgb="FF000000"/>
      </left>
      <top style="hair">
        <color rgb="FF000000"/>
      </top>
      <bottom style="thin">
        <color rgb="FF000000"/>
      </bottom>
    </border>
    <border>
      <right style="thin">
        <color rgb="FF000000"/>
      </right>
      <top style="hair">
        <color rgb="FF000000"/>
      </top>
      <bottom style="thin">
        <color rgb="FF000000"/>
      </bottom>
    </border>
    <border>
      <right style="thin">
        <color rgb="FF000000"/>
      </right>
      <bottom style="hair">
        <color rgb="FF000000"/>
      </bottom>
    </border>
    <border>
      <left style="thin">
        <color rgb="FF000000"/>
      </left>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right style="thin">
        <color rgb="FF000000"/>
      </right>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top style="medium">
        <color rgb="FF000000"/>
      </top>
      <bottom/>
    </border>
    <border>
      <left/>
      <right style="medium">
        <color rgb="FF000000"/>
      </right>
      <top style="medium">
        <color rgb="FF000000"/>
      </top>
      <bottom/>
    </border>
    <border>
      <left style="medium">
        <color rgb="FF000000"/>
      </left>
      <right/>
      <top/>
      <bottom/>
    </border>
    <border>
      <left/>
      <right/>
      <top/>
      <bottom/>
    </border>
    <border>
      <left/>
      <right style="medium">
        <color rgb="FF000000"/>
      </right>
      <top/>
      <bottom/>
    </border>
    <border>
      <left/>
      <top/>
      <bottom/>
    </border>
    <border>
      <top/>
      <bottom/>
    </border>
    <border>
      <right/>
      <top/>
      <bottom/>
    </border>
    <border>
      <right style="medium">
        <color rgb="FF000000"/>
      </right>
      <top/>
      <bottom/>
    </border>
    <border>
      <left style="medium">
        <color rgb="FF000000"/>
      </lef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medium">
        <color rgb="FF000000"/>
      </left>
      <right style="medium">
        <color rgb="FF000000"/>
      </right>
      <top style="medium">
        <color rgb="FF000000"/>
      </top>
      <bottom style="medium">
        <color rgb="FF000000"/>
      </bottom>
    </border>
    <border>
      <left style="thin">
        <color rgb="FF000000"/>
      </left>
      <top/>
      <bottom/>
    </border>
    <border>
      <left style="thin">
        <color rgb="FF000000"/>
      </left>
      <right/>
      <top/>
      <bottom/>
    </border>
    <border>
      <left/>
      <right style="thin">
        <color rgb="FF000000"/>
      </right>
      <top/>
      <bottom/>
    </border>
  </borders>
  <cellStyleXfs count="1">
    <xf borderId="0" fillId="0" fontId="0" numFmtId="0" applyAlignment="1" applyFont="1"/>
  </cellStyleXfs>
  <cellXfs count="346">
    <xf borderId="0" fillId="0" fontId="0" numFmtId="0" xfId="0" applyAlignment="1" applyFont="1">
      <alignment readingOrder="0" shrinkToFit="0" vertical="bottom" wrapText="0"/>
    </xf>
    <xf borderId="0" fillId="0" fontId="1" numFmtId="3" xfId="0" applyFont="1" applyNumberFormat="1"/>
    <xf borderId="0" fillId="0" fontId="2" numFmtId="3" xfId="0" applyAlignment="1" applyFont="1" applyNumberFormat="1">
      <alignment horizontal="center"/>
    </xf>
    <xf borderId="0" fillId="0" fontId="3" numFmtId="3" xfId="0" applyAlignment="1" applyFont="1" applyNumberFormat="1">
      <alignment horizontal="center"/>
    </xf>
    <xf borderId="1" fillId="0" fontId="4" numFmtId="3" xfId="0" applyBorder="1" applyFont="1" applyNumberFormat="1"/>
    <xf borderId="2" fillId="0" fontId="1" numFmtId="3" xfId="0" applyBorder="1" applyFont="1" applyNumberFormat="1"/>
    <xf borderId="1" fillId="2" fontId="5" numFmtId="3" xfId="0" applyAlignment="1" applyBorder="1" applyFill="1" applyFont="1" applyNumberFormat="1">
      <alignment horizontal="center" readingOrder="0"/>
    </xf>
    <xf borderId="3" fillId="0" fontId="6" numFmtId="0" xfId="0" applyBorder="1" applyFont="1"/>
    <xf borderId="2" fillId="0" fontId="6" numFmtId="0" xfId="0" applyBorder="1" applyFont="1"/>
    <xf borderId="4" fillId="0" fontId="4" numFmtId="3" xfId="0" applyBorder="1" applyFont="1" applyNumberFormat="1"/>
    <xf borderId="4" fillId="2" fontId="3" numFmtId="0" xfId="0" applyAlignment="1" applyBorder="1" applyFont="1">
      <alignment horizontal="center"/>
    </xf>
    <xf borderId="1" fillId="3" fontId="4" numFmtId="0" xfId="0" applyAlignment="1" applyBorder="1" applyFill="1" applyFont="1">
      <alignment horizontal="center" shrinkToFit="0" wrapText="1"/>
    </xf>
    <xf borderId="0" fillId="0" fontId="7" numFmtId="3" xfId="0" applyFont="1" applyNumberFormat="1"/>
    <xf borderId="0" fillId="0" fontId="8" numFmtId="3" xfId="0" applyAlignment="1" applyFont="1" applyNumberFormat="1">
      <alignment horizontal="center" shrinkToFit="0" vertical="top" wrapText="1"/>
    </xf>
    <xf borderId="0" fillId="0" fontId="8" numFmtId="3" xfId="0" applyFont="1" applyNumberFormat="1"/>
    <xf borderId="4" fillId="0" fontId="9" numFmtId="3" xfId="0" applyAlignment="1" applyBorder="1" applyFont="1" applyNumberFormat="1">
      <alignment horizontal="center" shrinkToFit="0" vertical="top" wrapText="1"/>
    </xf>
    <xf borderId="1" fillId="0" fontId="9" numFmtId="3" xfId="0" applyAlignment="1" applyBorder="1" applyFont="1" applyNumberFormat="1">
      <alignment horizontal="center" shrinkToFit="0" vertical="top" wrapText="1"/>
    </xf>
    <xf borderId="0" fillId="0" fontId="9" numFmtId="3" xfId="0" applyFont="1" applyNumberFormat="1"/>
    <xf borderId="4" fillId="0" fontId="10" numFmtId="3" xfId="0" applyAlignment="1" applyBorder="1" applyFont="1" applyNumberFormat="1">
      <alignment horizontal="center" shrinkToFit="0" vertical="top" wrapText="1"/>
    </xf>
    <xf borderId="0" fillId="0" fontId="4" numFmtId="3" xfId="0" applyFont="1" applyNumberFormat="1"/>
    <xf borderId="4" fillId="0" fontId="9" numFmtId="3" xfId="0" applyAlignment="1" applyBorder="1" applyFont="1" applyNumberFormat="1">
      <alignment horizontal="center" shrinkToFit="0" vertical="center" wrapText="1"/>
    </xf>
    <xf borderId="0" fillId="0" fontId="9" numFmtId="3" xfId="0" applyAlignment="1" applyFont="1" applyNumberFormat="1">
      <alignment horizontal="center" shrinkToFit="0" vertical="top" wrapText="1"/>
    </xf>
    <xf borderId="0" fillId="0" fontId="9" numFmtId="164" xfId="0" applyAlignment="1" applyFont="1" applyNumberFormat="1">
      <alignment horizontal="left" vertical="top"/>
    </xf>
    <xf borderId="4" fillId="0" fontId="4" numFmtId="165" xfId="0" applyAlignment="1" applyBorder="1" applyFont="1" applyNumberFormat="1">
      <alignment horizontal="left" vertical="center"/>
    </xf>
    <xf borderId="5" fillId="0" fontId="4" numFmtId="165" xfId="0" applyAlignment="1" applyBorder="1" applyFont="1" applyNumberFormat="1">
      <alignment horizontal="left"/>
    </xf>
    <xf borderId="6" fillId="0" fontId="6" numFmtId="0" xfId="0" applyBorder="1" applyFont="1"/>
    <xf borderId="0" fillId="0" fontId="4" numFmtId="165" xfId="0" applyFont="1" applyNumberFormat="1"/>
    <xf borderId="4" fillId="0" fontId="4" numFmtId="165" xfId="0" applyAlignment="1" applyBorder="1" applyFont="1" applyNumberFormat="1">
      <alignment horizontal="right"/>
    </xf>
    <xf borderId="4" fillId="0" fontId="4" numFmtId="165" xfId="0" applyBorder="1" applyFont="1" applyNumberFormat="1"/>
    <xf borderId="0" fillId="0" fontId="1" numFmtId="165" xfId="0" applyFont="1" applyNumberFormat="1"/>
    <xf borderId="7" fillId="0" fontId="4" numFmtId="165" xfId="0" applyBorder="1" applyFont="1" applyNumberFormat="1"/>
    <xf borderId="4" fillId="3" fontId="9" numFmtId="165" xfId="0" applyAlignment="1" applyBorder="1" applyFont="1" applyNumberFormat="1">
      <alignment horizontal="center"/>
    </xf>
    <xf borderId="1" fillId="3" fontId="9" numFmtId="165" xfId="0" applyAlignment="1" applyBorder="1" applyFont="1" applyNumberFormat="1">
      <alignment horizontal="left"/>
    </xf>
    <xf borderId="4" fillId="3" fontId="9" numFmtId="165" xfId="0" applyBorder="1" applyFont="1" applyNumberFormat="1"/>
    <xf borderId="4" fillId="4" fontId="9" numFmtId="165" xfId="0" applyBorder="1" applyFill="1" applyFont="1" applyNumberFormat="1"/>
    <xf borderId="4" fillId="5" fontId="9" numFmtId="165" xfId="0" applyBorder="1" applyFill="1" applyFont="1" applyNumberFormat="1"/>
    <xf borderId="0" fillId="0" fontId="9" numFmtId="165" xfId="0" applyAlignment="1" applyFont="1" applyNumberFormat="1">
      <alignment horizontal="center" shrinkToFit="0" vertical="top" wrapText="1"/>
    </xf>
    <xf borderId="0" fillId="0" fontId="9" numFmtId="165" xfId="0" applyFont="1" applyNumberFormat="1"/>
    <xf borderId="8" fillId="0" fontId="9" numFmtId="165" xfId="0" applyAlignment="1" applyBorder="1" applyFont="1" applyNumberFormat="1">
      <alignment horizontal="left"/>
    </xf>
    <xf borderId="8" fillId="0" fontId="9" numFmtId="165" xfId="0" applyAlignment="1" applyBorder="1" applyFont="1" applyNumberFormat="1">
      <alignment horizontal="center"/>
    </xf>
    <xf borderId="8" fillId="0" fontId="9" numFmtId="165" xfId="0" applyBorder="1" applyFont="1" applyNumberFormat="1"/>
    <xf borderId="5" fillId="0" fontId="4" numFmtId="165" xfId="0" applyBorder="1" applyFont="1" applyNumberFormat="1"/>
    <xf borderId="6" fillId="0" fontId="11" numFmtId="165" xfId="0" applyBorder="1" applyFont="1" applyNumberFormat="1"/>
    <xf borderId="9" fillId="0" fontId="4" numFmtId="165" xfId="0" applyBorder="1" applyFont="1" applyNumberFormat="1"/>
    <xf borderId="10" fillId="0" fontId="4" numFmtId="165" xfId="0" applyBorder="1" applyFont="1" applyNumberFormat="1"/>
    <xf borderId="11" fillId="0" fontId="4" numFmtId="165" xfId="0" applyAlignment="1" applyBorder="1" applyFont="1" applyNumberFormat="1">
      <alignment horizontal="left"/>
    </xf>
    <xf borderId="12" fillId="0" fontId="4" numFmtId="49" xfId="0" applyAlignment="1" applyBorder="1" applyFont="1" applyNumberFormat="1">
      <alignment horizontal="left"/>
    </xf>
    <xf borderId="12" fillId="0" fontId="4" numFmtId="165" xfId="0" applyAlignment="1" applyBorder="1" applyFont="1" applyNumberFormat="1">
      <alignment horizontal="left"/>
    </xf>
    <xf borderId="13" fillId="0" fontId="4" numFmtId="165" xfId="0" applyBorder="1" applyFont="1" applyNumberFormat="1"/>
    <xf borderId="14" fillId="0" fontId="4" numFmtId="165" xfId="0" applyAlignment="1" applyBorder="1" applyFont="1" applyNumberFormat="1">
      <alignment horizontal="left"/>
    </xf>
    <xf borderId="15" fillId="0" fontId="4" numFmtId="165" xfId="0" applyAlignment="1" applyBorder="1" applyFont="1" applyNumberFormat="1">
      <alignment horizontal="left"/>
    </xf>
    <xf borderId="0" fillId="0" fontId="4" numFmtId="165" xfId="0" applyAlignment="1" applyFont="1" applyNumberFormat="1">
      <alignment horizontal="right"/>
    </xf>
    <xf borderId="16" fillId="5" fontId="9" numFmtId="165" xfId="0" applyBorder="1" applyFont="1" applyNumberFormat="1"/>
    <xf borderId="0" fillId="0" fontId="9" numFmtId="165" xfId="0" applyAlignment="1" applyFont="1" applyNumberFormat="1">
      <alignment horizontal="left"/>
    </xf>
    <xf borderId="0" fillId="0" fontId="9" numFmtId="165" xfId="0" applyAlignment="1" applyFont="1" applyNumberFormat="1">
      <alignment horizontal="center"/>
    </xf>
    <xf borderId="1" fillId="0" fontId="4" numFmtId="165" xfId="0" applyBorder="1" applyFont="1" applyNumberFormat="1"/>
    <xf borderId="2" fillId="0" fontId="9" numFmtId="165" xfId="0" applyAlignment="1" applyBorder="1" applyFont="1" applyNumberFormat="1">
      <alignment horizontal="left"/>
    </xf>
    <xf borderId="17" fillId="0" fontId="4" numFmtId="165" xfId="0" applyBorder="1" applyFont="1" applyNumberFormat="1"/>
    <xf borderId="18" fillId="0" fontId="4" numFmtId="165" xfId="0" applyBorder="1" applyFont="1" applyNumberFormat="1"/>
    <xf borderId="6" fillId="0" fontId="4" numFmtId="165" xfId="0" applyBorder="1" applyFont="1" applyNumberFormat="1"/>
    <xf borderId="11" fillId="0" fontId="4" numFmtId="165" xfId="0" applyBorder="1" applyFont="1" applyNumberFormat="1"/>
    <xf borderId="12" fillId="0" fontId="4" numFmtId="165" xfId="0" applyBorder="1" applyFont="1" applyNumberFormat="1"/>
    <xf borderId="19" fillId="0" fontId="4" numFmtId="165" xfId="0" applyBorder="1" applyFont="1" applyNumberFormat="1"/>
    <xf borderId="20" fillId="0" fontId="4" numFmtId="165" xfId="0" applyBorder="1" applyFont="1" applyNumberFormat="1"/>
    <xf borderId="21" fillId="0" fontId="9" numFmtId="165" xfId="0" applyAlignment="1" applyBorder="1" applyFont="1" applyNumberFormat="1">
      <alignment horizontal="right"/>
    </xf>
    <xf borderId="4" fillId="6" fontId="9" numFmtId="165" xfId="0" applyBorder="1" applyFill="1" applyFont="1" applyNumberFormat="1"/>
    <xf borderId="3" fillId="0" fontId="9" numFmtId="165" xfId="0" applyBorder="1" applyFont="1" applyNumberFormat="1"/>
    <xf borderId="22" fillId="0" fontId="4" numFmtId="165" xfId="0" applyBorder="1" applyFont="1" applyNumberFormat="1"/>
    <xf borderId="14" fillId="0" fontId="4" numFmtId="165" xfId="0" applyBorder="1" applyFont="1" applyNumberFormat="1"/>
    <xf borderId="15" fillId="0" fontId="9" numFmtId="165" xfId="0" applyAlignment="1" applyBorder="1" applyFont="1" applyNumberFormat="1">
      <alignment horizontal="right"/>
    </xf>
    <xf borderId="0" fillId="0" fontId="8" numFmtId="165" xfId="0" applyAlignment="1" applyFont="1" applyNumberFormat="1">
      <alignment horizontal="left"/>
    </xf>
    <xf borderId="23" fillId="0" fontId="4" numFmtId="165" xfId="0" applyBorder="1" applyFont="1" applyNumberFormat="1"/>
    <xf borderId="0" fillId="0" fontId="12" numFmtId="0" xfId="0" applyFont="1"/>
    <xf borderId="0" fillId="0" fontId="13" numFmtId="166" xfId="0" applyFont="1" applyNumberFormat="1"/>
    <xf borderId="0" fillId="0" fontId="14" numFmtId="165" xfId="0" applyFont="1" applyNumberFormat="1"/>
    <xf borderId="24" fillId="2" fontId="5" numFmtId="3" xfId="0" applyAlignment="1" applyBorder="1" applyFont="1" applyNumberFormat="1">
      <alignment horizontal="center"/>
    </xf>
    <xf borderId="25" fillId="2" fontId="5" numFmtId="3" xfId="0" applyAlignment="1" applyBorder="1" applyFont="1" applyNumberFormat="1">
      <alignment horizontal="center"/>
    </xf>
    <xf borderId="26" fillId="2" fontId="5" numFmtId="3" xfId="0" applyAlignment="1" applyBorder="1" applyFont="1" applyNumberFormat="1">
      <alignment horizontal="center"/>
    </xf>
    <xf borderId="1" fillId="6" fontId="9" numFmtId="165" xfId="0" applyAlignment="1" applyBorder="1" applyFont="1" applyNumberFormat="1">
      <alignment horizontal="center"/>
    </xf>
    <xf borderId="27" fillId="0" fontId="6" numFmtId="0" xfId="0" applyBorder="1" applyFont="1"/>
    <xf borderId="8" fillId="0" fontId="4" numFmtId="165" xfId="0" applyBorder="1" applyFont="1" applyNumberFormat="1"/>
    <xf borderId="4" fillId="0" fontId="9" numFmtId="165" xfId="0" applyAlignment="1" applyBorder="1" applyFont="1" applyNumberFormat="1">
      <alignment horizontal="center" shrinkToFit="0" wrapText="1"/>
    </xf>
    <xf borderId="28" fillId="0" fontId="4" numFmtId="165" xfId="0" applyAlignment="1" applyBorder="1" applyFont="1" applyNumberFormat="1">
      <alignment horizontal="center" vertical="center"/>
    </xf>
    <xf borderId="18" fillId="0" fontId="4" numFmtId="165" xfId="0" applyAlignment="1" applyBorder="1" applyFont="1" applyNumberFormat="1">
      <alignment horizontal="left"/>
    </xf>
    <xf borderId="4" fillId="0" fontId="13" numFmtId="165" xfId="0" applyBorder="1" applyFont="1" applyNumberFormat="1"/>
    <xf borderId="4" fillId="6" fontId="4" numFmtId="165" xfId="0" applyBorder="1" applyFont="1" applyNumberFormat="1"/>
    <xf borderId="29" fillId="0" fontId="6" numFmtId="0" xfId="0" applyBorder="1" applyFont="1"/>
    <xf borderId="23" fillId="0" fontId="4" numFmtId="165" xfId="0" applyAlignment="1" applyBorder="1" applyFont="1" applyNumberFormat="1">
      <alignment horizontal="left"/>
    </xf>
    <xf borderId="4" fillId="7" fontId="9" numFmtId="165" xfId="0" applyAlignment="1" applyBorder="1" applyFill="1" applyFont="1" applyNumberFormat="1">
      <alignment horizontal="center"/>
    </xf>
    <xf borderId="4" fillId="7" fontId="9" numFmtId="165" xfId="0" applyBorder="1" applyFont="1" applyNumberFormat="1"/>
    <xf borderId="15" fillId="0" fontId="4" numFmtId="165" xfId="0" applyBorder="1" applyFont="1" applyNumberFormat="1"/>
    <xf borderId="1" fillId="7" fontId="9" numFmtId="165" xfId="0" applyAlignment="1" applyBorder="1" applyFont="1" applyNumberFormat="1">
      <alignment horizontal="left"/>
    </xf>
    <xf borderId="16" fillId="7" fontId="9" numFmtId="165" xfId="0" applyBorder="1" applyFont="1" applyNumberFormat="1"/>
    <xf borderId="12" fillId="0" fontId="6" numFmtId="0" xfId="0" applyBorder="1" applyFont="1"/>
    <xf borderId="0" fillId="0" fontId="13" numFmtId="0" xfId="0" applyFont="1"/>
    <xf borderId="4" fillId="0" fontId="4" numFmtId="165" xfId="0" applyAlignment="1" applyBorder="1" applyFont="1" applyNumberFormat="1">
      <alignment horizontal="center"/>
    </xf>
    <xf borderId="0" fillId="0" fontId="15" numFmtId="165" xfId="0" applyFont="1" applyNumberFormat="1"/>
    <xf borderId="1" fillId="2" fontId="5" numFmtId="3" xfId="0" applyAlignment="1" applyBorder="1" applyFont="1" applyNumberFormat="1">
      <alignment horizontal="center"/>
    </xf>
    <xf borderId="0" fillId="0" fontId="1" numFmtId="165" xfId="0" applyAlignment="1" applyFont="1" applyNumberFormat="1">
      <alignment horizontal="center"/>
    </xf>
    <xf borderId="30" fillId="0" fontId="1" numFmtId="165" xfId="0" applyAlignment="1" applyBorder="1" applyFont="1" applyNumberFormat="1">
      <alignment horizontal="center"/>
    </xf>
    <xf borderId="31" fillId="0" fontId="9" numFmtId="165" xfId="0" applyBorder="1" applyFont="1" applyNumberFormat="1"/>
    <xf borderId="31" fillId="0" fontId="1" numFmtId="165" xfId="0" applyBorder="1" applyFont="1" applyNumberFormat="1"/>
    <xf borderId="32" fillId="0" fontId="1" numFmtId="165" xfId="0" applyBorder="1" applyFont="1" applyNumberFormat="1"/>
    <xf borderId="23" fillId="0" fontId="1" numFmtId="165" xfId="0" applyBorder="1" applyFont="1" applyNumberFormat="1"/>
    <xf borderId="33" fillId="0" fontId="1" numFmtId="165" xfId="0" applyBorder="1" applyFont="1" applyNumberFormat="1"/>
    <xf borderId="23" fillId="0" fontId="16" numFmtId="167" xfId="0" applyAlignment="1" applyBorder="1" applyFont="1" applyNumberFormat="1">
      <alignment horizontal="center" vertical="center"/>
    </xf>
    <xf borderId="0" fillId="0" fontId="16" numFmtId="165" xfId="0" applyFont="1" applyNumberFormat="1"/>
    <xf borderId="4" fillId="0" fontId="16" numFmtId="165" xfId="0" applyBorder="1" applyFont="1" applyNumberFormat="1"/>
    <xf borderId="0" fillId="0" fontId="16" numFmtId="165" xfId="0" applyAlignment="1" applyFont="1" applyNumberFormat="1">
      <alignment horizontal="left"/>
    </xf>
    <xf borderId="0" fillId="0" fontId="1" numFmtId="165" xfId="0" applyAlignment="1" applyFont="1" applyNumberFormat="1">
      <alignment horizontal="right"/>
    </xf>
    <xf borderId="23" fillId="0" fontId="16" numFmtId="165" xfId="0" applyAlignment="1" applyBorder="1" applyFont="1" applyNumberFormat="1">
      <alignment horizontal="center"/>
    </xf>
    <xf borderId="0" fillId="0" fontId="17" numFmtId="165" xfId="0" applyFont="1" applyNumberFormat="1"/>
    <xf borderId="4" fillId="6" fontId="17" numFmtId="165" xfId="0" applyBorder="1" applyFont="1" applyNumberFormat="1"/>
    <xf borderId="34" fillId="0" fontId="16" numFmtId="167" xfId="0" applyAlignment="1" applyBorder="1" applyFont="1" applyNumberFormat="1">
      <alignment horizontal="center" vertical="center"/>
    </xf>
    <xf borderId="8" fillId="0" fontId="16" numFmtId="165" xfId="0" applyBorder="1" applyFont="1" applyNumberFormat="1"/>
    <xf borderId="8" fillId="0" fontId="1" numFmtId="165" xfId="0" applyBorder="1" applyFont="1" applyNumberFormat="1"/>
    <xf borderId="35" fillId="0" fontId="1" numFmtId="165" xfId="0" applyBorder="1" applyFont="1" applyNumberFormat="1"/>
    <xf borderId="0" fillId="0" fontId="1" numFmtId="167" xfId="0" applyAlignment="1" applyFont="1" applyNumberFormat="1">
      <alignment horizontal="center" vertical="center"/>
    </xf>
    <xf borderId="30" fillId="0" fontId="1" numFmtId="167" xfId="0" applyAlignment="1" applyBorder="1" applyFont="1" applyNumberFormat="1">
      <alignment horizontal="center" vertical="center"/>
    </xf>
    <xf borderId="31" fillId="0" fontId="17" numFmtId="165" xfId="0" applyBorder="1" applyFont="1" applyNumberFormat="1"/>
    <xf borderId="23" fillId="0" fontId="1" numFmtId="167" xfId="0" applyAlignment="1" applyBorder="1" applyFont="1" applyNumberFormat="1">
      <alignment horizontal="center" vertical="center"/>
    </xf>
    <xf borderId="23" fillId="0" fontId="4" numFmtId="167" xfId="0" applyAlignment="1" applyBorder="1" applyFont="1" applyNumberFormat="1">
      <alignment horizontal="center" vertical="center"/>
    </xf>
    <xf borderId="23" fillId="0" fontId="4" numFmtId="167" xfId="0" applyAlignment="1" applyBorder="1" applyFont="1" applyNumberFormat="1">
      <alignment vertical="center"/>
    </xf>
    <xf borderId="0" fillId="0" fontId="4" numFmtId="165" xfId="0" applyAlignment="1" applyFont="1" applyNumberFormat="1">
      <alignment horizontal="left" shrinkToFit="0" wrapText="1"/>
    </xf>
    <xf borderId="23" fillId="0" fontId="4" numFmtId="165" xfId="0" applyAlignment="1" applyBorder="1" applyFont="1" applyNumberFormat="1">
      <alignment horizontal="center" vertical="center"/>
    </xf>
    <xf borderId="4" fillId="0" fontId="9" numFmtId="165" xfId="0" applyAlignment="1" applyBorder="1" applyFont="1" applyNumberFormat="1">
      <alignment horizontal="center" shrinkToFit="0" vertical="top" wrapText="1"/>
    </xf>
    <xf borderId="1" fillId="0" fontId="9" numFmtId="165" xfId="0" applyAlignment="1" applyBorder="1" applyFont="1" applyNumberFormat="1">
      <alignment horizontal="left" shrinkToFit="0" wrapText="1"/>
    </xf>
    <xf borderId="1" fillId="0" fontId="4" numFmtId="165" xfId="0" applyAlignment="1" applyBorder="1" applyFont="1" applyNumberFormat="1">
      <alignment horizontal="left"/>
    </xf>
    <xf borderId="4" fillId="0" fontId="9" numFmtId="165" xfId="0" applyBorder="1" applyFont="1" applyNumberFormat="1"/>
    <xf borderId="0" fillId="0" fontId="11" numFmtId="0" xfId="0" applyFont="1"/>
    <xf borderId="0" fillId="0" fontId="4" numFmtId="165" xfId="0" applyAlignment="1" applyFont="1" applyNumberFormat="1">
      <alignment horizontal="left" shrinkToFit="0" vertical="top" wrapText="1"/>
    </xf>
    <xf borderId="0" fillId="0" fontId="4" numFmtId="165" xfId="0" applyAlignment="1" applyFont="1" applyNumberFormat="1">
      <alignment shrinkToFit="0" wrapText="1"/>
    </xf>
    <xf borderId="8" fillId="0" fontId="4" numFmtId="165" xfId="0" applyAlignment="1" applyBorder="1" applyFont="1" applyNumberFormat="1">
      <alignment horizontal="left" shrinkToFit="0" vertical="top" wrapText="1"/>
    </xf>
    <xf borderId="8" fillId="0" fontId="6" numFmtId="0" xfId="0" applyBorder="1" applyFont="1"/>
    <xf borderId="8" fillId="0" fontId="4" numFmtId="165" xfId="0" applyAlignment="1" applyBorder="1" applyFont="1" applyNumberFormat="1">
      <alignment horizontal="left" shrinkToFit="0" wrapText="1"/>
    </xf>
    <xf borderId="3" fillId="0" fontId="4" numFmtId="165" xfId="0" applyAlignment="1" applyBorder="1" applyFont="1" applyNumberFormat="1">
      <alignment horizontal="left"/>
    </xf>
    <xf borderId="2" fillId="0" fontId="4" numFmtId="165" xfId="0" applyAlignment="1" applyBorder="1" applyFont="1" applyNumberFormat="1">
      <alignment horizontal="left"/>
    </xf>
    <xf borderId="9" fillId="0" fontId="18" numFmtId="165" xfId="0" applyBorder="1" applyFont="1" applyNumberFormat="1"/>
    <xf borderId="0" fillId="0" fontId="19" numFmtId="165" xfId="0" applyAlignment="1" applyFont="1" applyNumberFormat="1">
      <alignment horizontal="right"/>
    </xf>
    <xf borderId="33" fillId="0" fontId="18" numFmtId="165" xfId="0" applyBorder="1" applyFont="1" applyNumberFormat="1"/>
    <xf borderId="4" fillId="8" fontId="9" numFmtId="165" xfId="0" applyBorder="1" applyFill="1" applyFont="1" applyNumberFormat="1"/>
    <xf borderId="34" fillId="0" fontId="1" numFmtId="165" xfId="0" applyBorder="1" applyFont="1" applyNumberFormat="1"/>
    <xf borderId="8" fillId="0" fontId="9" numFmtId="165" xfId="0" applyAlignment="1" applyBorder="1" applyFont="1" applyNumberFormat="1">
      <alignment horizontal="right"/>
    </xf>
    <xf borderId="8" fillId="0" fontId="20" numFmtId="165" xfId="0" applyAlignment="1" applyBorder="1" applyFont="1" applyNumberFormat="1">
      <alignment horizontal="center"/>
    </xf>
    <xf borderId="8" fillId="0" fontId="21" numFmtId="165" xfId="0" applyBorder="1" applyFont="1" applyNumberFormat="1"/>
    <xf borderId="35" fillId="0" fontId="22" numFmtId="165" xfId="0" applyBorder="1" applyFont="1" applyNumberFormat="1"/>
    <xf borderId="0" fillId="0" fontId="23" numFmtId="165" xfId="0" applyFont="1" applyNumberFormat="1"/>
    <xf borderId="0" fillId="0" fontId="24" numFmtId="165" xfId="0" applyAlignment="1" applyFont="1" applyNumberFormat="1">
      <alignment horizontal="right"/>
    </xf>
    <xf borderId="0" fillId="0" fontId="25" numFmtId="165" xfId="0" applyFont="1" applyNumberFormat="1"/>
    <xf borderId="0" fillId="0" fontId="26" numFmtId="165" xfId="0" applyFont="1" applyNumberFormat="1"/>
    <xf borderId="0" fillId="0" fontId="13" numFmtId="165" xfId="0" applyFont="1" applyNumberFormat="1"/>
    <xf borderId="1" fillId="2" fontId="5" numFmtId="3" xfId="0" applyAlignment="1" applyBorder="1" applyFont="1" applyNumberFormat="1">
      <alignment horizontal="center" vertical="center"/>
    </xf>
    <xf borderId="0" fillId="0" fontId="27" numFmtId="165" xfId="0" applyAlignment="1" applyFont="1" applyNumberFormat="1">
      <alignment horizontal="center"/>
    </xf>
    <xf borderId="0" fillId="0" fontId="28" numFmtId="165" xfId="0" applyAlignment="1" applyFont="1" applyNumberFormat="1">
      <alignment horizontal="center"/>
    </xf>
    <xf borderId="0" fillId="0" fontId="29" numFmtId="165" xfId="0" applyAlignment="1" applyFont="1" applyNumberFormat="1">
      <alignment horizontal="center"/>
    </xf>
    <xf borderId="4" fillId="9" fontId="9" numFmtId="165" xfId="0" applyBorder="1" applyFill="1" applyFont="1" applyNumberFormat="1"/>
    <xf borderId="0" fillId="0" fontId="13" numFmtId="165" xfId="0" applyAlignment="1" applyFont="1" applyNumberFormat="1">
      <alignment horizontal="left" vertical="top"/>
    </xf>
    <xf borderId="0" fillId="0" fontId="13" numFmtId="165" xfId="0" applyAlignment="1" applyFont="1" applyNumberFormat="1">
      <alignment horizontal="left" shrinkToFit="0" wrapText="1"/>
    </xf>
    <xf borderId="0" fillId="0" fontId="13" numFmtId="165" xfId="0" applyAlignment="1" applyFont="1" applyNumberFormat="1">
      <alignment shrinkToFit="0" wrapText="1"/>
    </xf>
    <xf borderId="0" fillId="0" fontId="30" numFmtId="165" xfId="0" applyAlignment="1" applyFont="1" applyNumberFormat="1">
      <alignment horizontal="center" shrinkToFit="0" wrapText="1"/>
    </xf>
    <xf borderId="1" fillId="0" fontId="28" numFmtId="165" xfId="0" applyAlignment="1" applyBorder="1" applyFont="1" applyNumberFormat="1">
      <alignment horizontal="left"/>
    </xf>
    <xf borderId="1" fillId="0" fontId="28" numFmtId="165" xfId="0" applyAlignment="1" applyBorder="1" applyFont="1" applyNumberFormat="1">
      <alignment horizontal="center" shrinkToFit="0" wrapText="1"/>
    </xf>
    <xf borderId="0" fillId="0" fontId="28" numFmtId="165" xfId="0" applyAlignment="1" applyFont="1" applyNumberFormat="1">
      <alignment horizontal="center" shrinkToFit="0" wrapText="1"/>
    </xf>
    <xf borderId="1" fillId="0" fontId="30" numFmtId="165" xfId="0" applyAlignment="1" applyBorder="1" applyFont="1" applyNumberFormat="1">
      <alignment horizontal="left" shrinkToFit="0" wrapText="1"/>
    </xf>
    <xf borderId="1" fillId="0" fontId="30" numFmtId="165" xfId="0" applyAlignment="1" applyBorder="1" applyFont="1" applyNumberFormat="1">
      <alignment horizontal="right" shrinkToFit="0" wrapText="1"/>
    </xf>
    <xf borderId="1" fillId="0" fontId="9" numFmtId="165" xfId="0" applyBorder="1" applyFont="1" applyNumberFormat="1"/>
    <xf borderId="3" fillId="0" fontId="13" numFmtId="165" xfId="0" applyBorder="1" applyFont="1" applyNumberFormat="1"/>
    <xf borderId="2" fillId="0" fontId="13" numFmtId="165" xfId="0" applyBorder="1" applyFont="1" applyNumberFormat="1"/>
    <xf borderId="1" fillId="10" fontId="9" numFmtId="165" xfId="0" applyAlignment="1" applyBorder="1" applyFill="1" applyFont="1" applyNumberFormat="1">
      <alignment horizontal="right"/>
    </xf>
    <xf borderId="4" fillId="0" fontId="1" numFmtId="165" xfId="0" applyAlignment="1" applyBorder="1" applyFont="1" applyNumberFormat="1">
      <alignment horizontal="right"/>
    </xf>
    <xf borderId="4" fillId="6" fontId="9" numFmtId="10" xfId="0" applyBorder="1" applyFont="1" applyNumberFormat="1"/>
    <xf borderId="0" fillId="0" fontId="30" numFmtId="3" xfId="0" applyAlignment="1" applyFont="1" applyNumberFormat="1">
      <alignment horizontal="center"/>
    </xf>
    <xf borderId="0" fillId="0" fontId="30" numFmtId="165" xfId="0" applyAlignment="1" applyFont="1" applyNumberFormat="1">
      <alignment horizontal="center"/>
    </xf>
    <xf borderId="0" fillId="0" fontId="13" numFmtId="165" xfId="0" applyAlignment="1" applyFont="1" applyNumberFormat="1">
      <alignment horizontal="center"/>
    </xf>
    <xf borderId="0" fillId="0" fontId="13" numFmtId="3" xfId="0" applyAlignment="1" applyFont="1" applyNumberFormat="1">
      <alignment horizontal="center"/>
    </xf>
    <xf borderId="0" fillId="0" fontId="4" numFmtId="3" xfId="0" applyAlignment="1" applyFont="1" applyNumberFormat="1">
      <alignment horizontal="center"/>
    </xf>
    <xf borderId="0" fillId="0" fontId="4" numFmtId="165" xfId="0" applyAlignment="1" applyFont="1" applyNumberFormat="1">
      <alignment horizontal="center"/>
    </xf>
    <xf borderId="0" fillId="0" fontId="4" numFmtId="165" xfId="0" applyAlignment="1" applyFont="1" applyNumberFormat="1">
      <alignment horizontal="left"/>
    </xf>
    <xf quotePrefix="1" borderId="0" fillId="0" fontId="4" numFmtId="165" xfId="0" applyAlignment="1" applyFont="1" applyNumberFormat="1">
      <alignment horizontal="left" vertical="center"/>
    </xf>
    <xf borderId="0" fillId="0" fontId="4" numFmtId="165" xfId="0" applyAlignment="1" applyFont="1" applyNumberFormat="1">
      <alignment horizontal="left" shrinkToFit="0" vertical="center" wrapText="1"/>
    </xf>
    <xf borderId="0" fillId="0" fontId="4" numFmtId="3" xfId="0" applyAlignment="1" applyFont="1" applyNumberFormat="1">
      <alignment horizontal="left" shrinkToFit="0" vertical="center" wrapText="1"/>
    </xf>
    <xf borderId="0" fillId="0" fontId="13" numFmtId="165" xfId="0" applyAlignment="1" applyFont="1" applyNumberFormat="1">
      <alignment horizontal="left" shrinkToFit="0" vertical="center" wrapText="1"/>
    </xf>
    <xf borderId="0" fillId="0" fontId="13" numFmtId="0" xfId="0" applyAlignment="1" applyFont="1">
      <alignment horizontal="left" shrinkToFit="0" vertical="center" wrapText="1"/>
    </xf>
    <xf borderId="0" fillId="0" fontId="4" numFmtId="165" xfId="0" applyAlignment="1" applyFont="1" applyNumberFormat="1">
      <alignment horizontal="left" vertical="center"/>
    </xf>
    <xf borderId="8" fillId="0" fontId="31" numFmtId="165" xfId="0" applyBorder="1" applyFont="1" applyNumberFormat="1"/>
    <xf borderId="0" fillId="0" fontId="30" numFmtId="165" xfId="0" applyAlignment="1" applyFont="1" applyNumberFormat="1">
      <alignment horizontal="left" shrinkToFit="0" wrapText="1"/>
    </xf>
    <xf borderId="0" fillId="0" fontId="32" numFmtId="165" xfId="0" applyAlignment="1" applyFont="1" applyNumberFormat="1">
      <alignment horizontal="center"/>
    </xf>
    <xf borderId="0" fillId="0" fontId="1" numFmtId="3" xfId="0" applyAlignment="1" applyFont="1" applyNumberFormat="1">
      <alignment horizontal="center" vertical="center"/>
    </xf>
    <xf borderId="1" fillId="2" fontId="33" numFmtId="3" xfId="0" applyAlignment="1" applyBorder="1" applyFont="1" applyNumberFormat="1">
      <alignment horizontal="center" vertical="center"/>
    </xf>
    <xf borderId="0" fillId="0" fontId="4" numFmtId="165" xfId="0" applyAlignment="1" applyFont="1" applyNumberFormat="1">
      <alignment horizontal="center" vertical="center"/>
    </xf>
    <xf borderId="0" fillId="0" fontId="13" numFmtId="0" xfId="0" applyAlignment="1" applyFont="1">
      <alignment horizontal="center" vertical="center"/>
    </xf>
    <xf borderId="36" fillId="11" fontId="34" numFmtId="3" xfId="0" applyAlignment="1" applyBorder="1" applyFill="1" applyFont="1" applyNumberFormat="1">
      <alignment horizontal="left" vertical="top"/>
    </xf>
    <xf borderId="37" fillId="0" fontId="6" numFmtId="0" xfId="0" applyBorder="1" applyFont="1"/>
    <xf borderId="38" fillId="0" fontId="6" numFmtId="0" xfId="0" applyBorder="1" applyFont="1"/>
    <xf borderId="39" fillId="11" fontId="34" numFmtId="3" xfId="0" applyAlignment="1" applyBorder="1" applyFont="1" applyNumberFormat="1">
      <alignment shrinkToFit="0" vertical="top" wrapText="1"/>
    </xf>
    <xf borderId="40" fillId="11" fontId="34" numFmtId="3" xfId="0" applyAlignment="1" applyBorder="1" applyFont="1" applyNumberFormat="1">
      <alignment horizontal="left" vertical="top"/>
    </xf>
    <xf borderId="41" fillId="11" fontId="34" numFmtId="3" xfId="0" applyAlignment="1" applyBorder="1" applyFont="1" applyNumberFormat="1">
      <alignment horizontal="left" vertical="top"/>
    </xf>
    <xf borderId="42" fillId="11" fontId="34" numFmtId="3" xfId="0" applyAlignment="1" applyBorder="1" applyFont="1" applyNumberFormat="1">
      <alignment shrinkToFit="0" vertical="top" wrapText="1"/>
    </xf>
    <xf borderId="40" fillId="11" fontId="34" numFmtId="3" xfId="0" applyAlignment="1" applyBorder="1" applyFont="1" applyNumberFormat="1">
      <alignment horizontal="center" shrinkToFit="0" vertical="top" wrapText="1"/>
    </xf>
    <xf borderId="43" fillId="11" fontId="34" numFmtId="3" xfId="0" applyAlignment="1" applyBorder="1" applyFont="1" applyNumberFormat="1">
      <alignment shrinkToFit="0" vertical="top" wrapText="1"/>
    </xf>
    <xf borderId="44" fillId="0" fontId="6" numFmtId="0" xfId="0" applyBorder="1" applyFont="1"/>
    <xf borderId="45" fillId="0" fontId="6" numFmtId="0" xfId="0" applyBorder="1" applyFont="1"/>
    <xf borderId="42" fillId="11" fontId="4" numFmtId="3" xfId="0" applyBorder="1" applyFont="1" applyNumberFormat="1"/>
    <xf borderId="43" fillId="11" fontId="34" numFmtId="3" xfId="0" applyAlignment="1" applyBorder="1" applyFont="1" applyNumberFormat="1">
      <alignment horizontal="left" shrinkToFit="0" vertical="top" wrapText="1"/>
    </xf>
    <xf borderId="42" fillId="11" fontId="34" numFmtId="3" xfId="0" applyBorder="1" applyFont="1" applyNumberFormat="1"/>
    <xf borderId="40" fillId="11" fontId="34" numFmtId="3" xfId="0" applyBorder="1" applyFont="1" applyNumberFormat="1"/>
    <xf borderId="41" fillId="11" fontId="34" numFmtId="3" xfId="0" applyBorder="1" applyFont="1" applyNumberFormat="1"/>
    <xf quotePrefix="1" borderId="43" fillId="11" fontId="34" numFmtId="3" xfId="0" applyAlignment="1" applyBorder="1" applyFont="1" applyNumberFormat="1">
      <alignment horizontal="left" shrinkToFit="0" vertical="top" wrapText="1"/>
    </xf>
    <xf borderId="0" fillId="0" fontId="34" numFmtId="3" xfId="0" applyFont="1" applyNumberFormat="1"/>
    <xf quotePrefix="1" borderId="43" fillId="12" fontId="34" numFmtId="3" xfId="0" applyAlignment="1" applyBorder="1" applyFill="1" applyFont="1" applyNumberFormat="1">
      <alignment horizontal="left" shrinkToFit="0" vertical="top" wrapText="1"/>
    </xf>
    <xf borderId="46" fillId="0" fontId="6" numFmtId="0" xfId="0" applyBorder="1" applyFont="1"/>
    <xf borderId="47" fillId="11" fontId="34" numFmtId="3" xfId="0" applyAlignment="1" applyBorder="1" applyFont="1" applyNumberFormat="1">
      <alignment horizontal="left" shrinkToFit="0" vertical="top" wrapText="1"/>
    </xf>
    <xf borderId="48" fillId="11" fontId="1" numFmtId="3" xfId="0" applyBorder="1" applyFont="1" applyNumberFormat="1"/>
    <xf borderId="49" fillId="11" fontId="1" numFmtId="3" xfId="0" applyBorder="1" applyFont="1" applyNumberFormat="1"/>
    <xf borderId="50" fillId="11" fontId="4" numFmtId="3" xfId="0" applyBorder="1" applyFont="1" applyNumberFormat="1"/>
    <xf borderId="0" fillId="0" fontId="34" numFmtId="165" xfId="0" applyFont="1" applyNumberFormat="1"/>
    <xf borderId="0" fillId="0" fontId="34" numFmtId="165" xfId="0" applyAlignment="1" applyFont="1" applyNumberFormat="1">
      <alignment horizontal="left" shrinkToFit="0" vertical="top" wrapText="1"/>
    </xf>
    <xf borderId="1" fillId="0" fontId="35" numFmtId="165" xfId="0" applyAlignment="1" applyBorder="1" applyFont="1" applyNumberFormat="1">
      <alignment horizontal="center" shrinkToFit="0" wrapText="1"/>
    </xf>
    <xf borderId="4" fillId="0" fontId="4" numFmtId="165" xfId="0" applyAlignment="1" applyBorder="1" applyFont="1" applyNumberFormat="1">
      <alignment horizontal="center" shrinkToFit="0" wrapText="1"/>
    </xf>
    <xf borderId="0" fillId="0" fontId="4" numFmtId="165" xfId="0" applyAlignment="1" applyFont="1" applyNumberFormat="1">
      <alignment horizontal="center" shrinkToFit="0" wrapText="1"/>
    </xf>
    <xf borderId="28" fillId="0" fontId="1" numFmtId="165" xfId="0" applyBorder="1" applyFont="1" applyNumberFormat="1"/>
    <xf borderId="30" fillId="0" fontId="1" numFmtId="165" xfId="0" applyBorder="1" applyFont="1" applyNumberFormat="1"/>
    <xf borderId="4" fillId="0" fontId="21" numFmtId="0" xfId="0" applyAlignment="1" applyBorder="1" applyFont="1">
      <alignment horizontal="left" readingOrder="1" shrinkToFit="0" vertical="top" wrapText="1"/>
    </xf>
    <xf borderId="1" fillId="0" fontId="13" numFmtId="165" xfId="0" applyAlignment="1" applyBorder="1" applyFont="1" applyNumberFormat="1">
      <alignment horizontal="center"/>
    </xf>
    <xf borderId="4" fillId="0" fontId="13" numFmtId="165" xfId="0" applyAlignment="1" applyBorder="1" applyFont="1" applyNumberFormat="1">
      <alignment horizontal="center"/>
    </xf>
    <xf borderId="23" fillId="0" fontId="21" numFmtId="0" xfId="0" applyAlignment="1" applyBorder="1" applyFont="1">
      <alignment horizontal="left" readingOrder="1" shrinkToFit="0" vertical="top" wrapText="1"/>
    </xf>
    <xf borderId="23" fillId="0" fontId="13" numFmtId="165" xfId="0" applyAlignment="1" applyBorder="1" applyFont="1" applyNumberFormat="1">
      <alignment horizontal="center"/>
    </xf>
    <xf borderId="33" fillId="0" fontId="6" numFmtId="0" xfId="0" applyBorder="1" applyFont="1"/>
    <xf borderId="9" fillId="0" fontId="13" numFmtId="165" xfId="0" applyAlignment="1" applyBorder="1" applyFont="1" applyNumberFormat="1">
      <alignment horizontal="center"/>
    </xf>
    <xf borderId="29" fillId="0" fontId="1" numFmtId="165" xfId="0" applyBorder="1" applyFont="1" applyNumberFormat="1"/>
    <xf borderId="51" fillId="0" fontId="3" numFmtId="165" xfId="0" applyBorder="1" applyFont="1" applyNumberFormat="1"/>
    <xf borderId="51" fillId="0" fontId="34" numFmtId="165" xfId="0" applyBorder="1" applyFont="1" applyNumberFormat="1"/>
    <xf borderId="0" fillId="0" fontId="36" numFmtId="165" xfId="0" applyAlignment="1" applyFont="1" applyNumberFormat="1">
      <alignment horizontal="left"/>
    </xf>
    <xf borderId="1" fillId="2" fontId="5" numFmtId="3" xfId="0" applyAlignment="1" applyBorder="1" applyFont="1" applyNumberFormat="1">
      <alignment horizontal="left"/>
    </xf>
    <xf borderId="30" fillId="0" fontId="37" numFmtId="165" xfId="0" applyAlignment="1" applyBorder="1" applyFont="1" applyNumberFormat="1">
      <alignment horizontal="left"/>
    </xf>
    <xf borderId="31" fillId="0" fontId="4" numFmtId="165" xfId="0" applyBorder="1" applyFont="1" applyNumberFormat="1"/>
    <xf borderId="32" fillId="0" fontId="4" numFmtId="165" xfId="0" applyBorder="1" applyFont="1" applyNumberFormat="1"/>
    <xf borderId="23" fillId="0" fontId="9" numFmtId="165" xfId="0" applyAlignment="1" applyBorder="1" applyFont="1" applyNumberFormat="1">
      <alignment horizontal="left"/>
    </xf>
    <xf borderId="33" fillId="0" fontId="4" numFmtId="165" xfId="0" applyBorder="1" applyFont="1" applyNumberFormat="1"/>
    <xf borderId="4" fillId="6" fontId="4" numFmtId="165" xfId="0" applyAlignment="1" applyBorder="1" applyFont="1" applyNumberFormat="1">
      <alignment horizontal="center"/>
    </xf>
    <xf borderId="1" fillId="6" fontId="4" numFmtId="165" xfId="0" applyAlignment="1" applyBorder="1" applyFont="1" applyNumberFormat="1">
      <alignment horizontal="left" shrinkToFit="0" vertical="center" wrapText="1"/>
    </xf>
    <xf borderId="23" fillId="0" fontId="4" numFmtId="165" xfId="0" applyAlignment="1" applyBorder="1" applyFont="1" applyNumberFormat="1">
      <alignment horizontal="center"/>
    </xf>
    <xf borderId="1" fillId="5" fontId="9" numFmtId="165" xfId="0" applyAlignment="1" applyBorder="1" applyFont="1" applyNumberFormat="1">
      <alignment horizontal="left"/>
    </xf>
    <xf borderId="4" fillId="5" fontId="10" numFmtId="165" xfId="0" applyBorder="1" applyFont="1" applyNumberFormat="1"/>
    <xf borderId="1" fillId="0" fontId="4" numFmtId="165" xfId="0" applyAlignment="1" applyBorder="1" applyFont="1" applyNumberFormat="1">
      <alignment horizontal="center"/>
    </xf>
    <xf borderId="1" fillId="6" fontId="9" numFmtId="165" xfId="0" applyAlignment="1" applyBorder="1" applyFont="1" applyNumberFormat="1">
      <alignment horizontal="left"/>
    </xf>
    <xf borderId="34" fillId="0" fontId="4" numFmtId="165" xfId="0" applyAlignment="1" applyBorder="1" applyFont="1" applyNumberFormat="1">
      <alignment horizontal="center"/>
    </xf>
    <xf borderId="35" fillId="0" fontId="4" numFmtId="165" xfId="0" applyBorder="1" applyFont="1" applyNumberFormat="1"/>
    <xf borderId="4" fillId="6" fontId="4" numFmtId="167" xfId="0" applyAlignment="1" applyBorder="1" applyFont="1" applyNumberFormat="1">
      <alignment horizontal="center" vertical="center"/>
    </xf>
    <xf borderId="3" fillId="0" fontId="13" numFmtId="0" xfId="0" applyBorder="1" applyFont="1"/>
    <xf borderId="8" fillId="0" fontId="13" numFmtId="0" xfId="0" applyBorder="1" applyFont="1"/>
    <xf borderId="4" fillId="6" fontId="4" numFmtId="165" xfId="0" applyAlignment="1" applyBorder="1" applyFont="1" applyNumberFormat="1">
      <alignment horizontal="center" vertical="center"/>
    </xf>
    <xf borderId="4" fillId="6" fontId="4" numFmtId="167" xfId="0" applyAlignment="1" applyBorder="1" applyFont="1" applyNumberFormat="1">
      <alignment horizontal="center"/>
    </xf>
    <xf borderId="1" fillId="6" fontId="4" numFmtId="165" xfId="0" applyAlignment="1" applyBorder="1" applyFont="1" applyNumberFormat="1">
      <alignment horizontal="left" shrinkToFit="0" wrapText="1"/>
    </xf>
    <xf borderId="52" fillId="5" fontId="9" numFmtId="165" xfId="0" applyAlignment="1" applyBorder="1" applyFont="1" applyNumberFormat="1">
      <alignment horizontal="center" shrinkToFit="0" wrapText="1"/>
    </xf>
    <xf borderId="41" fillId="13" fontId="38" numFmtId="0" xfId="0" applyBorder="1" applyFill="1" applyFont="1"/>
    <xf borderId="41" fillId="14" fontId="39" numFmtId="0" xfId="0" applyAlignment="1" applyBorder="1" applyFill="1" applyFont="1">
      <alignment horizontal="center"/>
    </xf>
    <xf borderId="41" fillId="13" fontId="40" numFmtId="0" xfId="0" applyBorder="1" applyFont="1"/>
    <xf borderId="41" fillId="14" fontId="41" numFmtId="0" xfId="0" applyAlignment="1" applyBorder="1" applyFont="1">
      <alignment horizontal="center" vertical="center"/>
    </xf>
    <xf borderId="0" fillId="0" fontId="42" numFmtId="0" xfId="0" applyAlignment="1" applyFont="1">
      <alignment horizontal="right"/>
    </xf>
    <xf borderId="4" fillId="2" fontId="42" numFmtId="3" xfId="0" applyAlignment="1" applyBorder="1" applyFont="1" applyNumberFormat="1">
      <alignment horizontal="center"/>
    </xf>
    <xf borderId="0" fillId="0" fontId="43" numFmtId="0" xfId="0" applyAlignment="1" applyFont="1">
      <alignment horizontal="center"/>
    </xf>
    <xf borderId="0" fillId="0" fontId="44" numFmtId="0" xfId="0" applyAlignment="1" applyFont="1">
      <alignment horizontal="right"/>
    </xf>
    <xf borderId="4" fillId="2" fontId="44" numFmtId="0" xfId="0" applyAlignment="1" applyBorder="1" applyFont="1">
      <alignment horizontal="center"/>
    </xf>
    <xf borderId="0" fillId="0" fontId="44" numFmtId="0" xfId="0" applyAlignment="1" applyFont="1">
      <alignment horizontal="center"/>
    </xf>
    <xf borderId="0" fillId="0" fontId="44" numFmtId="0" xfId="0" applyFont="1"/>
    <xf borderId="0" fillId="0" fontId="45" numFmtId="0" xfId="0" applyFont="1"/>
    <xf quotePrefix="1" borderId="0" fillId="0" fontId="44" numFmtId="0" xfId="0" applyAlignment="1" applyFont="1">
      <alignment horizontal="center"/>
    </xf>
    <xf borderId="4" fillId="0" fontId="46" numFmtId="165" xfId="0" applyBorder="1" applyFont="1" applyNumberFormat="1"/>
    <xf borderId="4" fillId="15" fontId="13" numFmtId="165" xfId="0" applyBorder="1" applyFill="1" applyFont="1" applyNumberFormat="1"/>
    <xf borderId="0" fillId="0" fontId="13" numFmtId="0" xfId="0" applyAlignment="1" applyFont="1">
      <alignment horizontal="center"/>
    </xf>
    <xf borderId="0" fillId="0" fontId="46" numFmtId="165" xfId="0" applyFont="1" applyNumberFormat="1"/>
    <xf borderId="4" fillId="0" fontId="44" numFmtId="165" xfId="0" applyBorder="1" applyFont="1" applyNumberFormat="1"/>
    <xf borderId="0" fillId="0" fontId="44" numFmtId="165" xfId="0" applyFont="1" applyNumberFormat="1"/>
    <xf borderId="4" fillId="0" fontId="13" numFmtId="0" xfId="0" applyBorder="1" applyFont="1"/>
    <xf borderId="41" fillId="16" fontId="44" numFmtId="0" xfId="0" applyBorder="1" applyFill="1" applyFont="1"/>
    <xf borderId="4" fillId="16" fontId="44" numFmtId="168" xfId="0" applyBorder="1" applyFont="1" applyNumberFormat="1"/>
    <xf borderId="0" fillId="0" fontId="47" numFmtId="165" xfId="0" applyAlignment="1" applyFont="1" applyNumberFormat="1">
      <alignment horizontal="center" shrinkToFit="0" vertical="top" wrapText="1"/>
    </xf>
    <xf borderId="0" fillId="0" fontId="13" numFmtId="168" xfId="0" applyFont="1" applyNumberFormat="1"/>
    <xf borderId="4" fillId="17" fontId="13" numFmtId="166" xfId="0" applyBorder="1" applyFill="1" applyFont="1" applyNumberFormat="1"/>
    <xf borderId="4" fillId="0" fontId="44" numFmtId="0" xfId="0" applyBorder="1" applyFont="1"/>
    <xf borderId="29" fillId="0" fontId="44" numFmtId="166" xfId="0" applyBorder="1" applyFont="1" applyNumberFormat="1"/>
    <xf borderId="0" fillId="0" fontId="48" numFmtId="0" xfId="0" applyAlignment="1" applyFont="1">
      <alignment shrinkToFit="0" wrapText="1"/>
    </xf>
    <xf borderId="4" fillId="0" fontId="44" numFmtId="168" xfId="0" applyBorder="1" applyFont="1" applyNumberFormat="1"/>
    <xf borderId="0" fillId="0" fontId="44" numFmtId="168" xfId="0" applyFont="1" applyNumberFormat="1"/>
    <xf borderId="30" fillId="0" fontId="44" numFmtId="0" xfId="0" applyBorder="1" applyFont="1"/>
    <xf borderId="32" fillId="0" fontId="44" numFmtId="0" xfId="0" applyBorder="1" applyFont="1"/>
    <xf borderId="34" fillId="0" fontId="44" numFmtId="0" xfId="0" applyAlignment="1" applyBorder="1" applyFont="1">
      <alignment shrinkToFit="0" wrapText="1"/>
    </xf>
    <xf borderId="35" fillId="0" fontId="6" numFmtId="0" xfId="0" applyBorder="1" applyFont="1"/>
    <xf borderId="24" fillId="18" fontId="13" numFmtId="2" xfId="0" applyBorder="1" applyFill="1" applyFont="1" applyNumberFormat="1"/>
    <xf borderId="28" fillId="0" fontId="49" numFmtId="0" xfId="0" applyAlignment="1" applyBorder="1" applyFont="1">
      <alignment horizontal="center" shrinkToFit="0" wrapText="1"/>
    </xf>
    <xf borderId="9" fillId="0" fontId="6" numFmtId="0" xfId="0" applyBorder="1" applyFont="1"/>
    <xf borderId="0" fillId="0" fontId="46" numFmtId="0" xfId="0" applyAlignment="1" applyFont="1">
      <alignment horizontal="center"/>
    </xf>
    <xf quotePrefix="1" borderId="0" fillId="0" fontId="13" numFmtId="0" xfId="0" applyFont="1"/>
    <xf borderId="0" fillId="0" fontId="49" numFmtId="0" xfId="0" applyAlignment="1" applyFont="1">
      <alignment shrinkToFit="0" wrapText="1"/>
    </xf>
    <xf borderId="0" fillId="0" fontId="50" numFmtId="0" xfId="0" applyFont="1"/>
    <xf borderId="4" fillId="0" fontId="13" numFmtId="168" xfId="0" applyBorder="1" applyFont="1" applyNumberFormat="1"/>
    <xf borderId="0" fillId="0" fontId="49" numFmtId="0" xfId="0" applyFont="1"/>
    <xf borderId="0" fillId="0" fontId="46" numFmtId="0" xfId="0" applyFont="1"/>
    <xf borderId="0" fillId="0" fontId="50" numFmtId="0" xfId="0" applyAlignment="1" applyFont="1">
      <alignment shrinkToFit="0" wrapText="1"/>
    </xf>
    <xf borderId="4" fillId="0" fontId="44" numFmtId="0" xfId="0" applyAlignment="1" applyBorder="1" applyFont="1">
      <alignment horizontal="center"/>
    </xf>
    <xf borderId="4" fillId="0" fontId="44" numFmtId="0" xfId="0" applyAlignment="1" applyBorder="1" applyFont="1">
      <alignment horizontal="center" shrinkToFit="0" vertical="center" wrapText="1"/>
    </xf>
    <xf borderId="4" fillId="0" fontId="44" numFmtId="0" xfId="0" applyAlignment="1" applyBorder="1" applyFont="1">
      <alignment horizontal="left" shrinkToFit="0" vertical="center" wrapText="1"/>
    </xf>
    <xf borderId="4" fillId="0" fontId="13" numFmtId="0" xfId="0" applyAlignment="1" applyBorder="1" applyFont="1">
      <alignment horizontal="center"/>
    </xf>
    <xf borderId="2" fillId="0" fontId="13" numFmtId="165" xfId="0" applyAlignment="1" applyBorder="1" applyFont="1" applyNumberFormat="1">
      <alignment horizontal="center"/>
    </xf>
    <xf borderId="0" fillId="0" fontId="51" numFmtId="0" xfId="0" applyFont="1"/>
    <xf borderId="1" fillId="0" fontId="13" numFmtId="0" xfId="0" applyBorder="1" applyFont="1"/>
    <xf borderId="23" fillId="0" fontId="52" numFmtId="0" xfId="0" applyAlignment="1" applyBorder="1" applyFont="1">
      <alignment horizontal="left"/>
    </xf>
    <xf borderId="0" fillId="0" fontId="53" numFmtId="0" xfId="0" applyAlignment="1" applyFont="1">
      <alignment horizontal="left"/>
    </xf>
    <xf borderId="1" fillId="0" fontId="13" numFmtId="0" xfId="0" applyAlignment="1" applyBorder="1" applyFont="1">
      <alignment horizontal="center"/>
    </xf>
    <xf borderId="23" fillId="0" fontId="54" numFmtId="0" xfId="0" applyAlignment="1" applyBorder="1" applyFont="1">
      <alignment horizontal="left"/>
    </xf>
    <xf borderId="0" fillId="0" fontId="55" numFmtId="0" xfId="0" applyAlignment="1" applyFont="1">
      <alignment horizontal="left"/>
    </xf>
    <xf borderId="23" fillId="0" fontId="56" numFmtId="0" xfId="0" applyAlignment="1" applyBorder="1" applyFont="1">
      <alignment horizontal="left" vertical="center"/>
    </xf>
    <xf borderId="0" fillId="0" fontId="57" numFmtId="0" xfId="0" applyAlignment="1" applyFont="1">
      <alignment horizontal="left" vertical="center"/>
    </xf>
    <xf borderId="0" fillId="0" fontId="58" numFmtId="0" xfId="0" applyAlignment="1" applyFont="1">
      <alignment horizontal="left"/>
    </xf>
    <xf borderId="23" fillId="0" fontId="59" numFmtId="0" xfId="0" applyAlignment="1" applyBorder="1" applyFont="1">
      <alignment horizontal="left"/>
    </xf>
    <xf borderId="0" fillId="0" fontId="59" numFmtId="0" xfId="0" applyAlignment="1" applyFont="1">
      <alignment horizontal="left"/>
    </xf>
    <xf borderId="1" fillId="0" fontId="44" numFmtId="0" xfId="0" applyBorder="1" applyFont="1"/>
    <xf borderId="35" fillId="0" fontId="60" numFmtId="0" xfId="0" applyAlignment="1" applyBorder="1" applyFont="1">
      <alignment horizontal="left" vertical="top"/>
    </xf>
    <xf borderId="4" fillId="0" fontId="13" numFmtId="0" xfId="0" applyAlignment="1" applyBorder="1" applyFont="1">
      <alignment horizontal="center" vertical="center"/>
    </xf>
    <xf borderId="4" fillId="0" fontId="13" numFmtId="0" xfId="0" applyAlignment="1" applyBorder="1" applyFont="1">
      <alignment vertical="center"/>
    </xf>
    <xf borderId="53" fillId="19" fontId="61" numFmtId="0" xfId="0" applyAlignment="1" applyBorder="1" applyFill="1" applyFont="1">
      <alignment horizontal="left"/>
    </xf>
    <xf borderId="54" fillId="19" fontId="62" numFmtId="0" xfId="0" applyAlignment="1" applyBorder="1" applyFont="1">
      <alignment horizontal="left"/>
    </xf>
    <xf borderId="53" fillId="19" fontId="63" numFmtId="0" xfId="0" applyAlignment="1" applyBorder="1" applyFont="1">
      <alignment horizontal="left" vertical="center"/>
    </xf>
    <xf borderId="54" fillId="19" fontId="64" numFmtId="0" xfId="0" applyAlignment="1" applyBorder="1" applyFont="1">
      <alignment horizontal="left" vertical="center"/>
    </xf>
    <xf borderId="23" fillId="0" fontId="65" numFmtId="0" xfId="0" applyAlignment="1" applyBorder="1" applyFont="1">
      <alignment horizontal="left" vertical="center"/>
    </xf>
    <xf borderId="0" fillId="0" fontId="66" numFmtId="0" xfId="0" applyAlignment="1" applyFont="1">
      <alignment horizontal="left" vertical="center"/>
    </xf>
    <xf borderId="9" fillId="0" fontId="13" numFmtId="0" xfId="0" applyBorder="1" applyFont="1"/>
    <xf borderId="0" fillId="0" fontId="13" numFmtId="169" xfId="0" applyAlignment="1" applyFont="1" applyNumberFormat="1">
      <alignment horizontal="center"/>
    </xf>
    <xf borderId="0" fillId="0" fontId="44" numFmtId="169" xfId="0" applyAlignment="1" applyFont="1" applyNumberFormat="1">
      <alignment horizontal="center"/>
    </xf>
    <xf borderId="8" fillId="0" fontId="44" numFmtId="165" xfId="0" applyAlignment="1" applyBorder="1" applyFont="1" applyNumberFormat="1">
      <alignment horizontal="center"/>
    </xf>
    <xf borderId="0" fillId="0" fontId="13" numFmtId="169" xfId="0" applyFont="1" applyNumberFormat="1"/>
    <xf borderId="31" fillId="0" fontId="13" numFmtId="0" xfId="0" applyAlignment="1" applyBorder="1" applyFont="1">
      <alignment horizontal="center"/>
    </xf>
    <xf borderId="0" fillId="0" fontId="13" numFmtId="166" xfId="0" applyAlignment="1" applyFont="1" applyNumberFormat="1">
      <alignment horizontal="center"/>
    </xf>
    <xf borderId="31" fillId="0" fontId="13" numFmtId="169" xfId="0" applyAlignment="1" applyBorder="1" applyFont="1" applyNumberFormat="1">
      <alignment horizontal="center"/>
    </xf>
    <xf borderId="0" fillId="0" fontId="13" numFmtId="167" xfId="0" applyAlignment="1" applyFont="1" applyNumberFormat="1">
      <alignment horizontal="center"/>
    </xf>
    <xf borderId="41" fillId="9" fontId="13" numFmtId="167" xfId="0" applyAlignment="1" applyBorder="1" applyFont="1" applyNumberFormat="1">
      <alignment horizontal="center"/>
    </xf>
    <xf borderId="41" fillId="9" fontId="13" numFmtId="166" xfId="0" applyAlignment="1" applyBorder="1" applyFont="1" applyNumberFormat="1">
      <alignment horizontal="center"/>
    </xf>
    <xf borderId="0" fillId="0" fontId="13" numFmtId="165" xfId="0" applyAlignment="1" applyFont="1" applyNumberFormat="1">
      <alignment horizontal="center" shrinkToFit="0" vertical="center" wrapText="1"/>
    </xf>
    <xf borderId="0" fillId="0" fontId="13" numFmtId="165" xfId="0" applyAlignment="1" applyFont="1" applyNumberFormat="1">
      <alignment horizontal="center" shrinkToFit="0" wrapText="1"/>
    </xf>
    <xf borderId="41" fillId="8" fontId="13" numFmtId="0" xfId="0" applyBorder="1" applyFont="1"/>
    <xf borderId="41" fillId="20" fontId="13" numFmtId="165" xfId="0" applyBorder="1" applyFill="1" applyFont="1" applyNumberFormat="1"/>
    <xf borderId="0" fillId="0" fontId="13" numFmtId="167" xfId="0" applyFont="1" applyNumberFormat="1"/>
    <xf borderId="4" fillId="0" fontId="13" numFmtId="167" xfId="0" applyBorder="1" applyFont="1" applyNumberFormat="1"/>
    <xf borderId="41" fillId="8" fontId="13" numFmtId="165" xfId="0" applyBorder="1" applyFont="1" applyNumberFormat="1"/>
    <xf borderId="0" fillId="0" fontId="13" numFmtId="3" xfId="0" applyFont="1" applyNumberFormat="1"/>
  </cellXfs>
  <cellStyles count="1">
    <cellStyle xfId="0" name="Normal" builtinId="0"/>
  </cellStyles>
  <dxfs count="3">
    <dxf>
      <font/>
      <fill>
        <patternFill patternType="solid">
          <fgColor rgb="FFFF0000"/>
          <bgColor rgb="FFFF0000"/>
        </patternFill>
      </fill>
      <border/>
    </dxf>
    <dxf>
      <font>
        <b/>
        <color rgb="FFFF0000"/>
      </font>
      <fill>
        <patternFill patternType="none"/>
      </fill>
      <border/>
    </dxf>
    <dxf>
      <font>
        <color rgb="FFFFFFFF"/>
      </font>
      <fill>
        <patternFill patternType="none"/>
      </fill>
      <border/>
    </dxf>
  </dxfs>
</styleSheet>
</file>

<file path=xl/_rels/workbook.xml.rels><?xml version="1.0" encoding="UTF-8" standalone="yes"?><Relationships xmlns="http://schemas.openxmlformats.org/package/2006/relationships"><Relationship Id="rId10"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file:///A:\Link.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Link"/>
      <sheetName val="Sheet1"/>
    </sheetNames>
    <sheetDataSet>
      <sheetData sheetId="0" refreshError="1"/>
      <sheetData sheetId="1"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0" Type="http://schemas.openxmlformats.org/officeDocument/2006/relationships/drawing" Target="../drawings/drawing4.xml"/><Relationship Id="rId11" Type="http://schemas.openxmlformats.org/officeDocument/2006/relationships/hyperlink" Target="mailto:jnash@st-matthias.hackney.sch.uk" TargetMode="External"/><Relationship Id="rId10" Type="http://schemas.openxmlformats.org/officeDocument/2006/relationships/hyperlink" Target="mailto:CWood@st-marys.hackney.sch.uk" TargetMode="External"/><Relationship Id="rId13" Type="http://schemas.openxmlformats.org/officeDocument/2006/relationships/hyperlink" Target="mailto:finance@oldhill.hackney.sch.uk" TargetMode="External"/><Relationship Id="rId12" Type="http://schemas.openxmlformats.org/officeDocument/2006/relationships/hyperlink" Target="mailto:EBart-Williams@st-monicas.hackney.sch.uk" TargetMode="External"/><Relationship Id="rId1" Type="http://schemas.openxmlformats.org/officeDocument/2006/relationships/hyperlink" Target="mailto:ssmith@baden-powell.hackney.sch.uk" TargetMode="External"/><Relationship Id="rId2" Type="http://schemas.openxmlformats.org/officeDocument/2006/relationships/hyperlink" Target="mailto:yukon.chow@learningtrust.co.uk" TargetMode="External"/><Relationship Id="rId3" Type="http://schemas.openxmlformats.org/officeDocument/2006/relationships/hyperlink" Target="mailto:lcl08@live.co.uk" TargetMode="External"/><Relationship Id="rId4" Type="http://schemas.openxmlformats.org/officeDocument/2006/relationships/hyperlink" Target="mailto:Mbernard@parkwood.hackney.sch.uk" TargetMode="External"/><Relationship Id="rId9" Type="http://schemas.openxmlformats.org/officeDocument/2006/relationships/hyperlink" Target="mailto:YWhelan@st-john.hackney.sch.uk" TargetMode="External"/><Relationship Id="rId15" Type="http://schemas.openxmlformats.org/officeDocument/2006/relationships/hyperlink" Target="mailto:dramdial@comet.hackney.sch.uk" TargetMode="External"/><Relationship Id="rId14" Type="http://schemas.openxmlformats.org/officeDocument/2006/relationships/hyperlink" Target="mailto:gcm@vs.hackney.sch.uk" TargetMode="External"/><Relationship Id="rId17" Type="http://schemas.openxmlformats.org/officeDocument/2006/relationships/hyperlink" Target="mailto:mtheophilou@thegarden.hackney.sch.uk" TargetMode="External"/><Relationship Id="rId16" Type="http://schemas.openxmlformats.org/officeDocument/2006/relationships/hyperlink" Target="mailto:Lisa.Purcell@wentworth.hackney.sch.uk" TargetMode="External"/><Relationship Id="rId5" Type="http://schemas.openxmlformats.org/officeDocument/2006/relationships/hyperlink" Target="mailto:Finance@princessmay.hackney.sch.uk" TargetMode="External"/><Relationship Id="rId19" Type="http://schemas.openxmlformats.org/officeDocument/2006/relationships/hyperlink" Target="mailto:Mistura.Brissett@stormonthouse.hackney.sch.uk" TargetMode="External"/><Relationship Id="rId6" Type="http://schemas.openxmlformats.org/officeDocument/2006/relationships/hyperlink" Target="mailto:obi.aligbe@princessmay.hackney.sch.uk" TargetMode="External"/><Relationship Id="rId18" Type="http://schemas.openxmlformats.org/officeDocument/2006/relationships/hyperlink" Target="mailto:DWOOD@theurswickschool.co.uk" TargetMode="External"/><Relationship Id="rId7" Type="http://schemas.openxmlformats.org/officeDocument/2006/relationships/hyperlink" Target="mailto:ebrady@st-scholasticas.hackney.sch.uk" TargetMode="External"/><Relationship Id="rId8" Type="http://schemas.openxmlformats.org/officeDocument/2006/relationships/hyperlink" Target="mailto:Jnash@springfield.hackney.sch.uk"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3.0" topLeftCell="A4" activePane="bottomLeft" state="frozen"/>
      <selection activeCell="B5" sqref="B5" pane="bottomLeft"/>
    </sheetView>
  </sheetViews>
  <sheetFormatPr customHeight="1" defaultColWidth="14.43" defaultRowHeight="15.0"/>
  <cols>
    <col customWidth="1" min="1" max="1" width="2.29"/>
    <col customWidth="1" min="2" max="2" width="7.43"/>
    <col customWidth="1" min="3" max="3" width="5.71"/>
    <col customWidth="1" min="4" max="4" width="61.0"/>
    <col customWidth="1" min="5" max="5" width="2.29"/>
    <col customWidth="1" min="6" max="6" width="16.29"/>
    <col customWidth="1" min="7" max="7" width="2.29"/>
    <col customWidth="1" min="8" max="8" width="15.71"/>
    <col customWidth="1" min="9" max="9" width="16.43"/>
    <col customWidth="1" min="10" max="10" width="11.71"/>
    <col customWidth="1" min="11" max="11" width="1.71"/>
    <col customWidth="1" min="12" max="12" width="8.71"/>
    <col customWidth="1" min="13" max="13" width="11.57"/>
    <col customWidth="1" min="14" max="26" width="8.71"/>
  </cols>
  <sheetData>
    <row r="1">
      <c r="A1" s="1"/>
      <c r="B1" s="2" t="s">
        <v>0</v>
      </c>
      <c r="L1" s="1"/>
    </row>
    <row r="2" ht="8.25" customHeight="1">
      <c r="A2" s="1"/>
      <c r="B2" s="1"/>
      <c r="C2" s="1"/>
      <c r="D2" s="3"/>
      <c r="E2" s="1"/>
      <c r="F2" s="1"/>
      <c r="G2" s="1"/>
      <c r="H2" s="1"/>
      <c r="I2" s="1"/>
      <c r="J2" s="1"/>
      <c r="K2" s="1"/>
      <c r="L2" s="1"/>
    </row>
    <row r="3">
      <c r="A3" s="1"/>
      <c r="B3" s="4" t="s">
        <v>1</v>
      </c>
      <c r="C3" s="5"/>
      <c r="D3" s="6"/>
      <c r="E3" s="7"/>
      <c r="F3" s="8"/>
      <c r="G3" s="1"/>
      <c r="H3" s="9" t="s">
        <v>2</v>
      </c>
      <c r="I3" s="10" t="str">
        <f>VLOOKUP(D3,'LA Close'!B:C,2,FALSE)</f>
        <v>#N/A</v>
      </c>
      <c r="J3" s="1"/>
      <c r="K3" s="1"/>
      <c r="L3" s="1"/>
    </row>
    <row r="4" ht="8.25" customHeight="1">
      <c r="A4" s="1"/>
      <c r="B4" s="1"/>
      <c r="C4" s="1"/>
      <c r="D4" s="1"/>
      <c r="E4" s="1"/>
      <c r="F4" s="1"/>
      <c r="G4" s="1"/>
      <c r="H4" s="1"/>
      <c r="I4" s="1"/>
      <c r="J4" s="1"/>
      <c r="K4" s="1"/>
      <c r="L4" s="1"/>
    </row>
    <row r="5" ht="15.0" customHeight="1">
      <c r="A5" s="1"/>
      <c r="B5" s="11" t="s">
        <v>3</v>
      </c>
      <c r="C5" s="7"/>
      <c r="D5" s="7"/>
      <c r="E5" s="7"/>
      <c r="F5" s="7"/>
      <c r="G5" s="7"/>
      <c r="H5" s="7"/>
      <c r="I5" s="7"/>
      <c r="J5" s="8"/>
      <c r="K5" s="1"/>
      <c r="L5" s="1"/>
    </row>
    <row r="6" ht="8.25" customHeight="1">
      <c r="A6" s="1"/>
      <c r="B6" s="1"/>
      <c r="C6" s="1"/>
      <c r="D6" s="1"/>
      <c r="E6" s="1"/>
      <c r="F6" s="1"/>
      <c r="G6" s="1"/>
      <c r="H6" s="1"/>
      <c r="I6" s="1"/>
      <c r="J6" s="1"/>
      <c r="K6" s="1"/>
      <c r="L6" s="1"/>
    </row>
    <row r="7" ht="15.0" customHeight="1">
      <c r="A7" s="1"/>
      <c r="B7" s="12" t="s">
        <v>4</v>
      </c>
      <c r="C7" s="1"/>
      <c r="D7" s="1"/>
      <c r="E7" s="1"/>
      <c r="G7" s="1"/>
      <c r="H7" s="1"/>
      <c r="I7" s="1"/>
      <c r="J7" s="1"/>
      <c r="K7" s="1"/>
      <c r="L7" s="1"/>
    </row>
    <row r="8" ht="6.75" customHeight="1">
      <c r="A8" s="1"/>
      <c r="B8" s="13"/>
      <c r="C8" s="1"/>
      <c r="D8" s="1"/>
      <c r="E8" s="14"/>
      <c r="F8" s="13"/>
      <c r="G8" s="1"/>
      <c r="H8" s="1"/>
      <c r="I8" s="1"/>
      <c r="J8" s="1"/>
      <c r="K8" s="1"/>
      <c r="L8" s="1"/>
    </row>
    <row r="9" ht="39.75" customHeight="1">
      <c r="A9" s="1"/>
      <c r="B9" s="15" t="s">
        <v>5</v>
      </c>
      <c r="C9" s="16" t="s">
        <v>6</v>
      </c>
      <c r="D9" s="8"/>
      <c r="E9" s="17"/>
      <c r="F9" s="18" t="s">
        <v>7</v>
      </c>
      <c r="G9" s="19"/>
      <c r="H9" s="20" t="s">
        <v>8</v>
      </c>
      <c r="I9" s="20" t="s">
        <v>9</v>
      </c>
      <c r="J9" s="19"/>
      <c r="K9" s="1"/>
      <c r="L9" s="1"/>
    </row>
    <row r="10" ht="9.0" customHeight="1">
      <c r="A10" s="1"/>
      <c r="B10" s="21"/>
      <c r="C10" s="21"/>
      <c r="D10" s="21"/>
      <c r="E10" s="17"/>
      <c r="F10" s="21"/>
      <c r="G10" s="19"/>
      <c r="H10" s="19"/>
      <c r="I10" s="19"/>
      <c r="J10" s="19"/>
      <c r="K10" s="1"/>
      <c r="L10" s="1"/>
    </row>
    <row r="11" ht="15.0" customHeight="1">
      <c r="A11" s="1"/>
      <c r="B11" s="22" t="s">
        <v>10</v>
      </c>
      <c r="C11" s="21"/>
      <c r="D11" s="21"/>
      <c r="E11" s="17"/>
      <c r="F11" s="21"/>
      <c r="G11" s="19"/>
      <c r="H11" s="17"/>
      <c r="I11" s="17"/>
      <c r="J11" s="17"/>
      <c r="K11" s="14"/>
      <c r="L11" s="1"/>
    </row>
    <row r="12" ht="15.0" customHeight="1">
      <c r="A12" s="1"/>
      <c r="B12" s="23" t="s">
        <v>11</v>
      </c>
      <c r="C12" s="24" t="s">
        <v>12</v>
      </c>
      <c r="D12" s="25"/>
      <c r="E12" s="26"/>
      <c r="F12" s="27">
        <f>SUMIF('LA Close'!$C:$C,'YE Statement (School &amp; CC)'!$I$3,'LA Close'!E:E)-F13</f>
        <v>0</v>
      </c>
      <c r="G12" s="28"/>
      <c r="H12" s="27">
        <f>SUMIF('LA Close'!$C:$C,'YE Statement (School &amp; CC)'!$I$3,'LA Close'!F:F)</f>
        <v>0</v>
      </c>
      <c r="I12" s="28">
        <f t="shared" ref="I12:I13" si="1">F12+H12</f>
        <v>0</v>
      </c>
      <c r="J12" s="26"/>
      <c r="K12" s="29"/>
      <c r="L12" s="1"/>
    </row>
    <row r="13" ht="15.0" customHeight="1">
      <c r="A13" s="1"/>
      <c r="B13" s="30" t="s">
        <v>13</v>
      </c>
      <c r="C13" s="24" t="s">
        <v>14</v>
      </c>
      <c r="D13" s="25"/>
      <c r="E13" s="26"/>
      <c r="F13" s="27">
        <f>SUMIF(Balances!A:A,'YE Statement (School &amp; CC)'!$I$3,Balances!F:F)</f>
        <v>0</v>
      </c>
      <c r="G13" s="26"/>
      <c r="H13" s="27"/>
      <c r="I13" s="28">
        <f t="shared" si="1"/>
        <v>0</v>
      </c>
      <c r="J13" s="26"/>
      <c r="K13" s="29"/>
      <c r="L13" s="1"/>
    </row>
    <row r="14" ht="15.0" customHeight="1">
      <c r="A14" s="1"/>
      <c r="B14" s="31" t="s">
        <v>15</v>
      </c>
      <c r="C14" s="32" t="s">
        <v>16</v>
      </c>
      <c r="D14" s="8"/>
      <c r="E14" s="26"/>
      <c r="F14" s="33">
        <f>SUM(F12:F13)</f>
        <v>0</v>
      </c>
      <c r="G14" s="26"/>
      <c r="H14" s="34">
        <f t="shared" ref="H14:I14" si="2">SUM(H12:H13)</f>
        <v>0</v>
      </c>
      <c r="I14" s="35">
        <f t="shared" si="2"/>
        <v>0</v>
      </c>
      <c r="J14" s="26"/>
      <c r="K14" s="29"/>
      <c r="L14" s="1"/>
    </row>
    <row r="15" ht="15.0" customHeight="1">
      <c r="A15" s="1"/>
      <c r="B15" s="36"/>
      <c r="C15" s="36"/>
      <c r="D15" s="36"/>
      <c r="E15" s="37"/>
      <c r="F15" s="36"/>
      <c r="G15" s="26"/>
      <c r="H15" s="36"/>
      <c r="I15" s="36"/>
      <c r="J15" s="26"/>
      <c r="K15" s="29"/>
      <c r="L15" s="1"/>
    </row>
    <row r="16" ht="15.0" customHeight="1">
      <c r="A16" s="1"/>
      <c r="B16" s="38" t="s">
        <v>17</v>
      </c>
      <c r="C16" s="38"/>
      <c r="D16" s="39"/>
      <c r="E16" s="37"/>
      <c r="F16" s="40"/>
      <c r="G16" s="26"/>
      <c r="H16" s="37"/>
      <c r="I16" s="37"/>
      <c r="J16" s="26"/>
      <c r="K16" s="29"/>
      <c r="L16" s="1"/>
    </row>
    <row r="17" ht="15.0" customHeight="1">
      <c r="A17" s="1"/>
      <c r="B17" s="30" t="s">
        <v>18</v>
      </c>
      <c r="C17" s="41" t="s">
        <v>19</v>
      </c>
      <c r="D17" s="42"/>
      <c r="E17" s="43"/>
      <c r="F17" s="27"/>
      <c r="G17" s="26"/>
      <c r="H17" s="26"/>
      <c r="I17" s="28">
        <f t="shared" ref="I17:I37" si="3">F17+H17</f>
        <v>0</v>
      </c>
      <c r="J17" s="26"/>
      <c r="K17" s="29"/>
      <c r="L17" s="1"/>
    </row>
    <row r="18" ht="15.0" customHeight="1">
      <c r="A18" s="1"/>
      <c r="B18" s="44" t="s">
        <v>20</v>
      </c>
      <c r="C18" s="45" t="s">
        <v>21</v>
      </c>
      <c r="D18" s="46"/>
      <c r="E18" s="43"/>
      <c r="F18" s="27"/>
      <c r="G18" s="26"/>
      <c r="H18" s="26"/>
      <c r="I18" s="28">
        <f t="shared" si="3"/>
        <v>0</v>
      </c>
      <c r="J18" s="26"/>
      <c r="K18" s="29"/>
      <c r="L18" s="1"/>
    </row>
    <row r="19" ht="15.0" customHeight="1">
      <c r="A19" s="1"/>
      <c r="B19" s="44" t="s">
        <v>22</v>
      </c>
      <c r="C19" s="45" t="s">
        <v>23</v>
      </c>
      <c r="D19" s="47"/>
      <c r="E19" s="43"/>
      <c r="F19" s="27"/>
      <c r="G19" s="26"/>
      <c r="H19" s="26"/>
      <c r="I19" s="28">
        <f t="shared" si="3"/>
        <v>0</v>
      </c>
      <c r="J19" s="26"/>
      <c r="K19" s="29"/>
      <c r="L19" s="1"/>
    </row>
    <row r="20" ht="15.0" customHeight="1">
      <c r="A20" s="1"/>
      <c r="B20" s="44" t="s">
        <v>24</v>
      </c>
      <c r="C20" s="26" t="s">
        <v>25</v>
      </c>
      <c r="D20" s="47"/>
      <c r="E20" s="43"/>
      <c r="F20" s="27"/>
      <c r="G20" s="26"/>
      <c r="H20" s="26"/>
      <c r="I20" s="28">
        <f t="shared" si="3"/>
        <v>0</v>
      </c>
      <c r="J20" s="26"/>
      <c r="K20" s="29"/>
      <c r="L20" s="1"/>
    </row>
    <row r="21" ht="15.0" customHeight="1">
      <c r="A21" s="1"/>
      <c r="B21" s="44" t="s">
        <v>26</v>
      </c>
      <c r="C21" s="45" t="s">
        <v>27</v>
      </c>
      <c r="D21" s="47"/>
      <c r="E21" s="43"/>
      <c r="F21" s="27"/>
      <c r="G21" s="26"/>
      <c r="H21" s="26"/>
      <c r="I21" s="28">
        <f t="shared" si="3"/>
        <v>0</v>
      </c>
      <c r="J21" s="26"/>
      <c r="K21" s="29"/>
      <c r="L21" s="1"/>
    </row>
    <row r="22" ht="15.0" customHeight="1">
      <c r="A22" s="1"/>
      <c r="B22" s="44" t="s">
        <v>28</v>
      </c>
      <c r="C22" s="45" t="s">
        <v>29</v>
      </c>
      <c r="D22" s="47"/>
      <c r="E22" s="43"/>
      <c r="F22" s="27"/>
      <c r="G22" s="26"/>
      <c r="H22" s="26"/>
      <c r="I22" s="28">
        <f t="shared" si="3"/>
        <v>0</v>
      </c>
      <c r="J22" s="26"/>
      <c r="K22" s="29"/>
      <c r="L22" s="1"/>
    </row>
    <row r="23" ht="15.0" customHeight="1">
      <c r="A23" s="1"/>
      <c r="B23" s="44" t="s">
        <v>30</v>
      </c>
      <c r="C23" s="45" t="s">
        <v>31</v>
      </c>
      <c r="D23" s="47"/>
      <c r="E23" s="43"/>
      <c r="F23" s="27"/>
      <c r="G23" s="26"/>
      <c r="H23" s="26"/>
      <c r="I23" s="28">
        <f t="shared" si="3"/>
        <v>0</v>
      </c>
      <c r="J23" s="26"/>
      <c r="K23" s="29"/>
      <c r="L23" s="1"/>
    </row>
    <row r="24" ht="15.0" customHeight="1">
      <c r="A24" s="1"/>
      <c r="B24" s="44" t="s">
        <v>32</v>
      </c>
      <c r="C24" s="45" t="s">
        <v>33</v>
      </c>
      <c r="D24" s="47"/>
      <c r="E24" s="43"/>
      <c r="F24" s="27"/>
      <c r="G24" s="26"/>
      <c r="H24" s="26"/>
      <c r="I24" s="28">
        <f t="shared" si="3"/>
        <v>0</v>
      </c>
      <c r="J24" s="26"/>
      <c r="K24" s="29"/>
      <c r="L24" s="1"/>
    </row>
    <row r="25" ht="15.0" customHeight="1">
      <c r="A25" s="1"/>
      <c r="B25" s="44" t="s">
        <v>34</v>
      </c>
      <c r="C25" s="45" t="s">
        <v>35</v>
      </c>
      <c r="D25" s="47"/>
      <c r="E25" s="43"/>
      <c r="F25" s="27"/>
      <c r="G25" s="26"/>
      <c r="H25" s="26"/>
      <c r="I25" s="28">
        <f t="shared" si="3"/>
        <v>0</v>
      </c>
      <c r="J25" s="26"/>
      <c r="K25" s="29"/>
      <c r="L25" s="1"/>
    </row>
    <row r="26" ht="15.0" customHeight="1">
      <c r="A26" s="1"/>
      <c r="B26" s="44" t="s">
        <v>36</v>
      </c>
      <c r="C26" s="45" t="s">
        <v>37</v>
      </c>
      <c r="D26" s="47"/>
      <c r="E26" s="43"/>
      <c r="F26" s="27"/>
      <c r="G26" s="26"/>
      <c r="H26" s="26"/>
      <c r="I26" s="28">
        <f t="shared" si="3"/>
        <v>0</v>
      </c>
      <c r="J26" s="26"/>
      <c r="K26" s="29"/>
      <c r="L26" s="1"/>
    </row>
    <row r="27" ht="15.0" customHeight="1">
      <c r="A27" s="1"/>
      <c r="B27" s="44" t="s">
        <v>38</v>
      </c>
      <c r="C27" s="45" t="s">
        <v>39</v>
      </c>
      <c r="D27" s="47"/>
      <c r="E27" s="43"/>
      <c r="F27" s="27"/>
      <c r="G27" s="26"/>
      <c r="H27" s="26"/>
      <c r="I27" s="28">
        <f t="shared" si="3"/>
        <v>0</v>
      </c>
      <c r="J27" s="26"/>
      <c r="K27" s="29"/>
      <c r="L27" s="1"/>
    </row>
    <row r="28" ht="15.0" customHeight="1">
      <c r="A28" s="1"/>
      <c r="B28" s="44" t="s">
        <v>40</v>
      </c>
      <c r="C28" s="45" t="s">
        <v>41</v>
      </c>
      <c r="D28" s="47"/>
      <c r="E28" s="43"/>
      <c r="F28" s="27"/>
      <c r="G28" s="26"/>
      <c r="H28" s="26"/>
      <c r="I28" s="28">
        <f t="shared" si="3"/>
        <v>0</v>
      </c>
      <c r="J28" s="26"/>
      <c r="K28" s="29"/>
      <c r="L28" s="1"/>
    </row>
    <row r="29" ht="15.0" customHeight="1">
      <c r="A29" s="1"/>
      <c r="B29" s="44" t="s">
        <v>42</v>
      </c>
      <c r="C29" s="45" t="s">
        <v>43</v>
      </c>
      <c r="D29" s="47"/>
      <c r="E29" s="43"/>
      <c r="F29" s="27"/>
      <c r="G29" s="26"/>
      <c r="H29" s="26"/>
      <c r="I29" s="28">
        <f t="shared" si="3"/>
        <v>0</v>
      </c>
      <c r="J29" s="26"/>
      <c r="K29" s="29"/>
      <c r="L29" s="1"/>
    </row>
    <row r="30" ht="15.0" customHeight="1">
      <c r="A30" s="1"/>
      <c r="B30" s="48" t="s">
        <v>44</v>
      </c>
      <c r="C30" s="49" t="s">
        <v>45</v>
      </c>
      <c r="D30" s="50"/>
      <c r="E30" s="43"/>
      <c r="F30" s="27"/>
      <c r="G30" s="26"/>
      <c r="H30" s="26"/>
      <c r="I30" s="28">
        <f t="shared" si="3"/>
        <v>0</v>
      </c>
      <c r="J30" s="26"/>
      <c r="K30" s="29"/>
      <c r="L30" s="1"/>
    </row>
    <row r="31" ht="15.0" customHeight="1">
      <c r="A31" s="1"/>
      <c r="B31" s="44" t="s">
        <v>46</v>
      </c>
      <c r="C31" s="45" t="s">
        <v>47</v>
      </c>
      <c r="D31" s="47"/>
      <c r="E31" s="43"/>
      <c r="F31" s="27"/>
      <c r="G31" s="26"/>
      <c r="H31" s="27"/>
      <c r="I31" s="28">
        <f t="shared" si="3"/>
        <v>0</v>
      </c>
      <c r="J31" s="26"/>
      <c r="K31" s="29"/>
      <c r="L31" s="1"/>
    </row>
    <row r="32" ht="15.0" customHeight="1">
      <c r="A32" s="1"/>
      <c r="B32" s="44" t="s">
        <v>48</v>
      </c>
      <c r="C32" s="45" t="s">
        <v>49</v>
      </c>
      <c r="D32" s="47"/>
      <c r="E32" s="43"/>
      <c r="F32" s="27"/>
      <c r="G32" s="26"/>
      <c r="H32" s="27"/>
      <c r="I32" s="28">
        <f t="shared" si="3"/>
        <v>0</v>
      </c>
      <c r="J32" s="26"/>
      <c r="K32" s="29"/>
      <c r="L32" s="1"/>
    </row>
    <row r="33" ht="15.0" customHeight="1">
      <c r="A33" s="1"/>
      <c r="B33" s="44" t="s">
        <v>50</v>
      </c>
      <c r="C33" s="45" t="s">
        <v>51</v>
      </c>
      <c r="D33" s="47"/>
      <c r="E33" s="43"/>
      <c r="F33" s="27"/>
      <c r="G33" s="26"/>
      <c r="H33" s="27"/>
      <c r="I33" s="28">
        <f t="shared" si="3"/>
        <v>0</v>
      </c>
      <c r="J33" s="26"/>
      <c r="K33" s="29"/>
      <c r="L33" s="1"/>
    </row>
    <row r="34" ht="15.0" customHeight="1">
      <c r="A34" s="1"/>
      <c r="B34" s="44" t="s">
        <v>52</v>
      </c>
      <c r="C34" s="45" t="s">
        <v>53</v>
      </c>
      <c r="D34" s="47"/>
      <c r="E34" s="43"/>
      <c r="F34" s="27"/>
      <c r="G34" s="26"/>
      <c r="H34" s="51"/>
      <c r="I34" s="28">
        <f t="shared" si="3"/>
        <v>0</v>
      </c>
      <c r="J34" s="26"/>
      <c r="K34" s="29"/>
      <c r="L34" s="1"/>
    </row>
    <row r="35" ht="15.0" customHeight="1">
      <c r="A35" s="1"/>
      <c r="B35" s="44" t="s">
        <v>54</v>
      </c>
      <c r="C35" s="45" t="s">
        <v>55</v>
      </c>
      <c r="D35" s="47"/>
      <c r="E35" s="43"/>
      <c r="F35" s="27"/>
      <c r="G35" s="26"/>
      <c r="H35" s="51"/>
      <c r="I35" s="28">
        <f t="shared" si="3"/>
        <v>0</v>
      </c>
      <c r="J35" s="26"/>
      <c r="K35" s="29"/>
      <c r="L35" s="1"/>
    </row>
    <row r="36" ht="15.0" customHeight="1">
      <c r="A36" s="1"/>
      <c r="B36" s="44" t="s">
        <v>56</v>
      </c>
      <c r="C36" s="45" t="s">
        <v>57</v>
      </c>
      <c r="D36" s="47"/>
      <c r="E36" s="43"/>
      <c r="F36" s="27"/>
      <c r="G36" s="26"/>
      <c r="H36" s="51"/>
      <c r="I36" s="28">
        <f t="shared" si="3"/>
        <v>0</v>
      </c>
      <c r="J36" s="26"/>
      <c r="K36" s="29"/>
      <c r="L36" s="1"/>
    </row>
    <row r="37" ht="15.0" customHeight="1">
      <c r="A37" s="1"/>
      <c r="B37" s="44" t="s">
        <v>58</v>
      </c>
      <c r="C37" s="45" t="s">
        <v>59</v>
      </c>
      <c r="D37" s="47"/>
      <c r="E37" s="43"/>
      <c r="F37" s="27"/>
      <c r="G37" s="26"/>
      <c r="H37" s="26"/>
      <c r="I37" s="28">
        <f t="shared" si="3"/>
        <v>0</v>
      </c>
      <c r="J37" s="26"/>
      <c r="K37" s="29"/>
      <c r="L37" s="1"/>
    </row>
    <row r="38" ht="15.0" customHeight="1">
      <c r="A38" s="1"/>
      <c r="B38" s="31" t="s">
        <v>60</v>
      </c>
      <c r="C38" s="32" t="s">
        <v>61</v>
      </c>
      <c r="D38" s="8"/>
      <c r="E38" s="26"/>
      <c r="F38" s="33">
        <f>SUM(F17:F37)</f>
        <v>0</v>
      </c>
      <c r="G38" s="26"/>
      <c r="H38" s="34">
        <f>SUM(H31:H33)</f>
        <v>0</v>
      </c>
      <c r="I38" s="52">
        <f>SUM(I17:I37)</f>
        <v>0</v>
      </c>
      <c r="J38" s="26"/>
      <c r="K38" s="29"/>
      <c r="L38" s="1"/>
    </row>
    <row r="39" ht="8.25" customHeight="1">
      <c r="A39" s="1"/>
      <c r="B39" s="26"/>
      <c r="C39" s="53"/>
      <c r="D39" s="53"/>
      <c r="E39" s="26"/>
      <c r="F39" s="37"/>
      <c r="G39" s="26"/>
      <c r="H39" s="37"/>
      <c r="I39" s="37"/>
      <c r="J39" s="26"/>
      <c r="K39" s="29"/>
      <c r="L39" s="1"/>
    </row>
    <row r="40" ht="15.0" customHeight="1">
      <c r="A40" s="1"/>
      <c r="B40" s="31" t="s">
        <v>62</v>
      </c>
      <c r="C40" s="32" t="s">
        <v>63</v>
      </c>
      <c r="D40" s="8"/>
      <c r="E40" s="26"/>
      <c r="F40" s="33">
        <f>SUM(F14+F38)</f>
        <v>0</v>
      </c>
      <c r="G40" s="26"/>
      <c r="H40" s="34">
        <f t="shared" ref="H40:I40" si="4">H38+H14</f>
        <v>0</v>
      </c>
      <c r="I40" s="35">
        <f t="shared" si="4"/>
        <v>0</v>
      </c>
      <c r="J40" s="26"/>
      <c r="K40" s="29"/>
      <c r="L40" s="1"/>
    </row>
    <row r="41" ht="6.75" customHeight="1">
      <c r="A41" s="1"/>
      <c r="B41" s="26"/>
      <c r="C41" s="26"/>
      <c r="D41" s="26"/>
      <c r="E41" s="26"/>
      <c r="F41" s="26"/>
      <c r="G41" s="26"/>
      <c r="H41" s="26"/>
      <c r="I41" s="26"/>
      <c r="J41" s="26"/>
      <c r="K41" s="29"/>
      <c r="L41" s="1"/>
    </row>
    <row r="42" ht="15.0" customHeight="1">
      <c r="A42" s="1"/>
      <c r="B42" s="53" t="s">
        <v>64</v>
      </c>
      <c r="C42" s="53"/>
      <c r="D42" s="54"/>
      <c r="E42" s="26"/>
      <c r="F42" s="26"/>
      <c r="G42" s="26"/>
      <c r="H42" s="26"/>
      <c r="I42" s="26"/>
      <c r="J42" s="26"/>
      <c r="K42" s="29"/>
      <c r="L42" s="1"/>
    </row>
    <row r="43" ht="15.0" customHeight="1">
      <c r="A43" s="1"/>
      <c r="B43" s="28"/>
      <c r="C43" s="55"/>
      <c r="D43" s="56" t="s">
        <v>65</v>
      </c>
      <c r="E43" s="26"/>
      <c r="F43" s="26"/>
      <c r="G43" s="26"/>
      <c r="H43" s="26"/>
      <c r="I43" s="26"/>
      <c r="J43" s="26"/>
      <c r="K43" s="29"/>
      <c r="L43" s="1"/>
    </row>
    <row r="44" ht="15.0" customHeight="1">
      <c r="A44" s="1"/>
      <c r="B44" s="57" t="s">
        <v>66</v>
      </c>
      <c r="C44" s="58" t="s">
        <v>67</v>
      </c>
      <c r="D44" s="59"/>
      <c r="E44" s="26"/>
      <c r="F44" s="27"/>
      <c r="G44" s="26"/>
      <c r="H44" s="26"/>
      <c r="I44" s="28">
        <f t="shared" ref="I44:I54" si="5">F44+H44</f>
        <v>0</v>
      </c>
      <c r="J44" s="26"/>
      <c r="K44" s="29"/>
      <c r="L44" s="1"/>
    </row>
    <row r="45" ht="15.0" customHeight="1">
      <c r="A45" s="1"/>
      <c r="B45" s="44" t="s">
        <v>68</v>
      </c>
      <c r="C45" s="60" t="s">
        <v>69</v>
      </c>
      <c r="D45" s="61"/>
      <c r="E45" s="26"/>
      <c r="F45" s="27"/>
      <c r="G45" s="26"/>
      <c r="H45" s="26"/>
      <c r="I45" s="28">
        <f t="shared" si="5"/>
        <v>0</v>
      </c>
      <c r="J45" s="26"/>
      <c r="K45" s="29"/>
      <c r="L45" s="1"/>
    </row>
    <row r="46" ht="15.0" customHeight="1">
      <c r="A46" s="1"/>
      <c r="B46" s="44" t="s">
        <v>70</v>
      </c>
      <c r="C46" s="60" t="s">
        <v>71</v>
      </c>
      <c r="D46" s="61"/>
      <c r="E46" s="26"/>
      <c r="F46" s="27"/>
      <c r="G46" s="26"/>
      <c r="H46" s="26"/>
      <c r="I46" s="28">
        <f t="shared" si="5"/>
        <v>0</v>
      </c>
      <c r="J46" s="26"/>
      <c r="K46" s="29"/>
      <c r="L46" s="1"/>
    </row>
    <row r="47" ht="15.0" customHeight="1">
      <c r="A47" s="1"/>
      <c r="B47" s="44" t="s">
        <v>72</v>
      </c>
      <c r="C47" s="60" t="s">
        <v>73</v>
      </c>
      <c r="D47" s="61"/>
      <c r="E47" s="26"/>
      <c r="F47" s="27"/>
      <c r="G47" s="26"/>
      <c r="H47" s="26"/>
      <c r="I47" s="28">
        <f t="shared" si="5"/>
        <v>0</v>
      </c>
      <c r="J47" s="26"/>
      <c r="K47" s="29"/>
      <c r="L47" s="1"/>
    </row>
    <row r="48" ht="15.0" customHeight="1">
      <c r="A48" s="1"/>
      <c r="B48" s="44" t="s">
        <v>74</v>
      </c>
      <c r="C48" s="60" t="s">
        <v>75</v>
      </c>
      <c r="D48" s="61"/>
      <c r="E48" s="26"/>
      <c r="F48" s="27"/>
      <c r="G48" s="26"/>
      <c r="H48" s="26"/>
      <c r="I48" s="28">
        <f t="shared" si="5"/>
        <v>0</v>
      </c>
      <c r="J48" s="26"/>
      <c r="K48" s="29"/>
      <c r="L48" s="1"/>
    </row>
    <row r="49" ht="15.0" customHeight="1">
      <c r="A49" s="1"/>
      <c r="B49" s="44" t="s">
        <v>76</v>
      </c>
      <c r="C49" s="60" t="s">
        <v>77</v>
      </c>
      <c r="D49" s="61"/>
      <c r="E49" s="26"/>
      <c r="F49" s="27"/>
      <c r="G49" s="26"/>
      <c r="H49" s="26"/>
      <c r="I49" s="28">
        <f t="shared" si="5"/>
        <v>0</v>
      </c>
      <c r="J49" s="26"/>
      <c r="K49" s="29"/>
      <c r="L49" s="1"/>
    </row>
    <row r="50" ht="15.0" customHeight="1">
      <c r="A50" s="1"/>
      <c r="B50" s="44" t="s">
        <v>78</v>
      </c>
      <c r="C50" s="60" t="s">
        <v>79</v>
      </c>
      <c r="D50" s="61"/>
      <c r="E50" s="26"/>
      <c r="F50" s="27"/>
      <c r="G50" s="26"/>
      <c r="H50" s="26"/>
      <c r="I50" s="28">
        <f t="shared" si="5"/>
        <v>0</v>
      </c>
      <c r="J50" s="26"/>
      <c r="K50" s="29"/>
      <c r="L50" s="1"/>
    </row>
    <row r="51" ht="15.0" customHeight="1">
      <c r="A51" s="1"/>
      <c r="B51" s="44" t="s">
        <v>80</v>
      </c>
      <c r="C51" s="60" t="s">
        <v>81</v>
      </c>
      <c r="D51" s="61"/>
      <c r="E51" s="26"/>
      <c r="F51" s="27"/>
      <c r="G51" s="26"/>
      <c r="H51" s="26"/>
      <c r="I51" s="28">
        <f t="shared" si="5"/>
        <v>0</v>
      </c>
      <c r="J51" s="26"/>
      <c r="K51" s="29"/>
      <c r="L51" s="1"/>
    </row>
    <row r="52" ht="15.0" customHeight="1">
      <c r="A52" s="1"/>
      <c r="B52" s="44" t="s">
        <v>82</v>
      </c>
      <c r="C52" s="60" t="s">
        <v>83</v>
      </c>
      <c r="D52" s="61"/>
      <c r="E52" s="26"/>
      <c r="F52" s="27"/>
      <c r="G52" s="26"/>
      <c r="H52" s="26"/>
      <c r="I52" s="28">
        <f t="shared" si="5"/>
        <v>0</v>
      </c>
      <c r="J52" s="26"/>
      <c r="K52" s="29"/>
      <c r="L52" s="1"/>
    </row>
    <row r="53" ht="15.0" customHeight="1">
      <c r="A53" s="1"/>
      <c r="B53" s="44" t="s">
        <v>84</v>
      </c>
      <c r="C53" s="60" t="s">
        <v>85</v>
      </c>
      <c r="D53" s="61"/>
      <c r="E53" s="26"/>
      <c r="F53" s="27"/>
      <c r="G53" s="26"/>
      <c r="H53" s="26"/>
      <c r="I53" s="28">
        <f t="shared" si="5"/>
        <v>0</v>
      </c>
      <c r="J53" s="26"/>
      <c r="K53" s="29"/>
      <c r="L53" s="1"/>
    </row>
    <row r="54" ht="15.0" customHeight="1">
      <c r="A54" s="1"/>
      <c r="B54" s="44" t="s">
        <v>86</v>
      </c>
      <c r="C54" s="60" t="s">
        <v>87</v>
      </c>
      <c r="D54" s="61"/>
      <c r="E54" s="26"/>
      <c r="F54" s="27"/>
      <c r="G54" s="26"/>
      <c r="H54" s="26"/>
      <c r="I54" s="28">
        <f t="shared" si="5"/>
        <v>0</v>
      </c>
      <c r="J54" s="26"/>
      <c r="K54" s="29"/>
      <c r="L54" s="1"/>
    </row>
    <row r="55" ht="15.0" customHeight="1">
      <c r="A55" s="1"/>
      <c r="B55" s="62"/>
      <c r="C55" s="63"/>
      <c r="D55" s="64" t="s">
        <v>88</v>
      </c>
      <c r="E55" s="26"/>
      <c r="F55" s="65">
        <f>SUM(F43:F54)</f>
        <v>0</v>
      </c>
      <c r="G55" s="26"/>
      <c r="H55" s="26"/>
      <c r="I55" s="65">
        <f>SUM(I44:I54)</f>
        <v>0</v>
      </c>
      <c r="J55" s="26"/>
      <c r="K55" s="29"/>
      <c r="L55" s="1"/>
    </row>
    <row r="56" ht="15.0" customHeight="1">
      <c r="A56" s="1"/>
      <c r="B56" s="28"/>
      <c r="C56" s="55"/>
      <c r="D56" s="66" t="s">
        <v>89</v>
      </c>
      <c r="E56" s="26"/>
      <c r="F56" s="37"/>
      <c r="G56" s="26"/>
      <c r="H56" s="26"/>
      <c r="I56" s="26"/>
      <c r="J56" s="26"/>
      <c r="K56" s="29"/>
      <c r="L56" s="1"/>
    </row>
    <row r="57" ht="15.0" customHeight="1">
      <c r="A57" s="1"/>
      <c r="B57" s="57" t="s">
        <v>90</v>
      </c>
      <c r="C57" s="58" t="s">
        <v>91</v>
      </c>
      <c r="D57" s="67"/>
      <c r="E57" s="43"/>
      <c r="F57" s="27"/>
      <c r="G57" s="26"/>
      <c r="H57" s="26"/>
      <c r="I57" s="28">
        <f t="shared" ref="I57:I63" si="6">F57+H57</f>
        <v>0</v>
      </c>
      <c r="J57" s="26"/>
      <c r="K57" s="29"/>
      <c r="L57" s="1"/>
    </row>
    <row r="58" ht="15.0" customHeight="1">
      <c r="A58" s="1"/>
      <c r="B58" s="44" t="s">
        <v>92</v>
      </c>
      <c r="C58" s="60" t="s">
        <v>93</v>
      </c>
      <c r="D58" s="61"/>
      <c r="E58" s="43"/>
      <c r="F58" s="27"/>
      <c r="G58" s="26"/>
      <c r="H58" s="26"/>
      <c r="I58" s="28">
        <f t="shared" si="6"/>
        <v>0</v>
      </c>
      <c r="J58" s="26"/>
      <c r="K58" s="29"/>
      <c r="L58" s="1"/>
    </row>
    <row r="59" ht="15.0" customHeight="1">
      <c r="A59" s="1"/>
      <c r="B59" s="44" t="s">
        <v>94</v>
      </c>
      <c r="C59" s="60" t="s">
        <v>95</v>
      </c>
      <c r="D59" s="61"/>
      <c r="E59" s="43"/>
      <c r="F59" s="27"/>
      <c r="G59" s="26"/>
      <c r="H59" s="26"/>
      <c r="I59" s="28">
        <f t="shared" si="6"/>
        <v>0</v>
      </c>
      <c r="J59" s="26"/>
      <c r="K59" s="29"/>
      <c r="L59" s="1"/>
    </row>
    <row r="60" ht="15.0" customHeight="1">
      <c r="A60" s="1"/>
      <c r="B60" s="44" t="s">
        <v>96</v>
      </c>
      <c r="C60" s="60" t="s">
        <v>97</v>
      </c>
      <c r="D60" s="61"/>
      <c r="E60" s="43"/>
      <c r="F60" s="27"/>
      <c r="G60" s="26"/>
      <c r="H60" s="26"/>
      <c r="I60" s="28">
        <f t="shared" si="6"/>
        <v>0</v>
      </c>
      <c r="J60" s="26"/>
      <c r="K60" s="29"/>
      <c r="L60" s="1"/>
    </row>
    <row r="61" ht="15.0" customHeight="1">
      <c r="A61" s="1"/>
      <c r="B61" s="44" t="s">
        <v>98</v>
      </c>
      <c r="C61" s="60" t="s">
        <v>99</v>
      </c>
      <c r="D61" s="61"/>
      <c r="E61" s="43"/>
      <c r="F61" s="27"/>
      <c r="G61" s="26"/>
      <c r="H61" s="26"/>
      <c r="I61" s="28">
        <f t="shared" si="6"/>
        <v>0</v>
      </c>
      <c r="J61" s="26"/>
      <c r="K61" s="29"/>
      <c r="L61" s="1"/>
    </row>
    <row r="62" ht="15.0" customHeight="1">
      <c r="A62" s="1"/>
      <c r="B62" s="44" t="s">
        <v>100</v>
      </c>
      <c r="C62" s="60" t="s">
        <v>101</v>
      </c>
      <c r="D62" s="61"/>
      <c r="E62" s="43"/>
      <c r="F62" s="27"/>
      <c r="G62" s="26"/>
      <c r="H62" s="26"/>
      <c r="I62" s="28">
        <f t="shared" si="6"/>
        <v>0</v>
      </c>
      <c r="J62" s="26"/>
      <c r="K62" s="29"/>
      <c r="L62" s="1"/>
    </row>
    <row r="63" ht="15.0" customHeight="1">
      <c r="A63" s="1"/>
      <c r="B63" s="44" t="s">
        <v>102</v>
      </c>
      <c r="C63" s="60" t="s">
        <v>103</v>
      </c>
      <c r="D63" s="61"/>
      <c r="E63" s="43"/>
      <c r="F63" s="27"/>
      <c r="G63" s="26"/>
      <c r="H63" s="26"/>
      <c r="I63" s="28">
        <f t="shared" si="6"/>
        <v>0</v>
      </c>
      <c r="J63" s="26"/>
      <c r="K63" s="29"/>
      <c r="L63" s="1"/>
    </row>
    <row r="64" ht="15.0" customHeight="1">
      <c r="A64" s="1"/>
      <c r="B64" s="48"/>
      <c r="C64" s="68"/>
      <c r="D64" s="69" t="s">
        <v>88</v>
      </c>
      <c r="E64" s="43"/>
      <c r="F64" s="65">
        <f>SUM(F57:F63)</f>
        <v>0</v>
      </c>
      <c r="G64" s="26"/>
      <c r="H64" s="26"/>
      <c r="I64" s="65">
        <f>SUM(I57:I63)</f>
        <v>0</v>
      </c>
      <c r="J64" s="26"/>
      <c r="K64" s="29"/>
      <c r="L64" s="1"/>
    </row>
    <row r="65" ht="15.0" customHeight="1">
      <c r="A65" s="1"/>
      <c r="B65" s="28"/>
      <c r="C65" s="55"/>
      <c r="D65" s="66" t="s">
        <v>104</v>
      </c>
      <c r="E65" s="26"/>
      <c r="F65" s="37"/>
      <c r="G65" s="26"/>
      <c r="H65" s="26"/>
      <c r="I65" s="26"/>
      <c r="J65" s="26"/>
      <c r="K65" s="29"/>
      <c r="L65" s="1"/>
    </row>
    <row r="66" ht="15.0" customHeight="1">
      <c r="A66" s="1"/>
      <c r="B66" s="57" t="s">
        <v>105</v>
      </c>
      <c r="C66" s="58" t="s">
        <v>106</v>
      </c>
      <c r="D66" s="67"/>
      <c r="E66" s="43"/>
      <c r="F66" s="27"/>
      <c r="G66" s="26"/>
      <c r="H66" s="26"/>
      <c r="I66" s="28">
        <f t="shared" ref="I66:I86" si="7">F66+H66</f>
        <v>0</v>
      </c>
      <c r="J66" s="26"/>
      <c r="K66" s="29"/>
      <c r="L66" s="1"/>
    </row>
    <row r="67" ht="15.0" customHeight="1">
      <c r="A67" s="1"/>
      <c r="B67" s="44" t="s">
        <v>107</v>
      </c>
      <c r="C67" s="60" t="s">
        <v>108</v>
      </c>
      <c r="D67" s="61"/>
      <c r="E67" s="43"/>
      <c r="F67" s="27"/>
      <c r="G67" s="26"/>
      <c r="H67" s="26"/>
      <c r="I67" s="28">
        <f t="shared" si="7"/>
        <v>0</v>
      </c>
      <c r="J67" s="26"/>
      <c r="K67" s="29"/>
      <c r="L67" s="1"/>
    </row>
    <row r="68" ht="15.0" customHeight="1">
      <c r="A68" s="1"/>
      <c r="B68" s="44" t="s">
        <v>109</v>
      </c>
      <c r="C68" s="60" t="s">
        <v>110</v>
      </c>
      <c r="D68" s="61"/>
      <c r="E68" s="43"/>
      <c r="F68" s="27"/>
      <c r="G68" s="26"/>
      <c r="H68" s="26"/>
      <c r="I68" s="28">
        <f t="shared" si="7"/>
        <v>0</v>
      </c>
      <c r="J68" s="26"/>
      <c r="K68" s="29"/>
      <c r="L68" s="1"/>
    </row>
    <row r="69" ht="15.0" customHeight="1">
      <c r="A69" s="1"/>
      <c r="B69" s="44" t="s">
        <v>111</v>
      </c>
      <c r="C69" s="60" t="s">
        <v>112</v>
      </c>
      <c r="D69" s="61"/>
      <c r="E69" s="43"/>
      <c r="F69" s="27"/>
      <c r="G69" s="26"/>
      <c r="H69" s="26"/>
      <c r="I69" s="28">
        <f t="shared" si="7"/>
        <v>0</v>
      </c>
      <c r="J69" s="26"/>
      <c r="K69" s="29"/>
      <c r="L69" s="1"/>
    </row>
    <row r="70" ht="15.0" customHeight="1">
      <c r="A70" s="1"/>
      <c r="B70" s="44" t="s">
        <v>113</v>
      </c>
      <c r="C70" s="60" t="s">
        <v>114</v>
      </c>
      <c r="D70" s="61"/>
      <c r="E70" s="43"/>
      <c r="F70" s="27"/>
      <c r="G70" s="26"/>
      <c r="H70" s="26"/>
      <c r="I70" s="28">
        <f t="shared" si="7"/>
        <v>0</v>
      </c>
      <c r="J70" s="26"/>
      <c r="K70" s="29"/>
      <c r="L70" s="1"/>
    </row>
    <row r="71" ht="15.0" customHeight="1">
      <c r="A71" s="1"/>
      <c r="B71" s="44" t="s">
        <v>115</v>
      </c>
      <c r="C71" s="60" t="s">
        <v>116</v>
      </c>
      <c r="D71" s="61"/>
      <c r="E71" s="43"/>
      <c r="F71" s="27"/>
      <c r="G71" s="26"/>
      <c r="H71" s="26"/>
      <c r="I71" s="28">
        <f t="shared" si="7"/>
        <v>0</v>
      </c>
      <c r="J71" s="26"/>
      <c r="K71" s="29"/>
      <c r="L71" s="1"/>
    </row>
    <row r="72" ht="15.0" customHeight="1">
      <c r="A72" s="1"/>
      <c r="B72" s="44" t="s">
        <v>117</v>
      </c>
      <c r="C72" s="60" t="s">
        <v>118</v>
      </c>
      <c r="D72" s="61"/>
      <c r="E72" s="43"/>
      <c r="F72" s="27"/>
      <c r="G72" s="26"/>
      <c r="H72" s="26"/>
      <c r="I72" s="28">
        <f t="shared" si="7"/>
        <v>0</v>
      </c>
      <c r="J72" s="26"/>
      <c r="K72" s="29"/>
      <c r="L72" s="1"/>
    </row>
    <row r="73" ht="15.0" customHeight="1">
      <c r="A73" s="1"/>
      <c r="B73" s="44" t="s">
        <v>119</v>
      </c>
      <c r="C73" s="60" t="s">
        <v>120</v>
      </c>
      <c r="D73" s="61"/>
      <c r="E73" s="43"/>
      <c r="F73" s="27"/>
      <c r="G73" s="26"/>
      <c r="H73" s="26"/>
      <c r="I73" s="28">
        <f t="shared" si="7"/>
        <v>0</v>
      </c>
      <c r="J73" s="26"/>
      <c r="K73" s="29"/>
      <c r="L73" s="1"/>
    </row>
    <row r="74" ht="15.0" customHeight="1">
      <c r="A74" s="1"/>
      <c r="B74" s="44" t="s">
        <v>121</v>
      </c>
      <c r="C74" s="60" t="s">
        <v>122</v>
      </c>
      <c r="D74" s="61"/>
      <c r="E74" s="43"/>
      <c r="F74" s="27"/>
      <c r="G74" s="26"/>
      <c r="H74" s="26"/>
      <c r="I74" s="28">
        <f t="shared" si="7"/>
        <v>0</v>
      </c>
      <c r="J74" s="26"/>
      <c r="K74" s="29"/>
      <c r="L74" s="1"/>
    </row>
    <row r="75" ht="15.0" customHeight="1">
      <c r="A75" s="1"/>
      <c r="B75" s="44" t="s">
        <v>123</v>
      </c>
      <c r="C75" s="60" t="s">
        <v>124</v>
      </c>
      <c r="D75" s="61"/>
      <c r="E75" s="43"/>
      <c r="F75" s="27"/>
      <c r="G75" s="26"/>
      <c r="H75" s="26"/>
      <c r="I75" s="28">
        <f t="shared" si="7"/>
        <v>0</v>
      </c>
      <c r="J75" s="26"/>
      <c r="K75" s="29"/>
      <c r="L75" s="1"/>
    </row>
    <row r="76" ht="15.0" customHeight="1">
      <c r="A76" s="1"/>
      <c r="B76" s="44" t="s">
        <v>125</v>
      </c>
      <c r="C76" s="60" t="s">
        <v>126</v>
      </c>
      <c r="D76" s="61"/>
      <c r="E76" s="43"/>
      <c r="F76" s="27"/>
      <c r="G76" s="26"/>
      <c r="H76" s="26"/>
      <c r="I76" s="28">
        <f t="shared" si="7"/>
        <v>0</v>
      </c>
      <c r="J76" s="26"/>
      <c r="K76" s="29"/>
      <c r="L76" s="1"/>
    </row>
    <row r="77" ht="15.0" customHeight="1">
      <c r="A77" s="1"/>
      <c r="B77" s="44" t="s">
        <v>127</v>
      </c>
      <c r="C77" s="60" t="s">
        <v>128</v>
      </c>
      <c r="D77" s="61"/>
      <c r="E77" s="43"/>
      <c r="F77" s="27"/>
      <c r="G77" s="26"/>
      <c r="H77" s="26"/>
      <c r="I77" s="28">
        <f t="shared" si="7"/>
        <v>0</v>
      </c>
      <c r="J77" s="26"/>
      <c r="K77" s="29"/>
      <c r="L77" s="1"/>
    </row>
    <row r="78" ht="15.0" customHeight="1">
      <c r="A78" s="1"/>
      <c r="B78" s="44" t="s">
        <v>129</v>
      </c>
      <c r="C78" s="60" t="s">
        <v>130</v>
      </c>
      <c r="D78" s="61"/>
      <c r="E78" s="43"/>
      <c r="F78" s="27"/>
      <c r="G78" s="26"/>
      <c r="H78" s="26"/>
      <c r="I78" s="28">
        <f t="shared" si="7"/>
        <v>0</v>
      </c>
      <c r="J78" s="26"/>
      <c r="K78" s="29"/>
      <c r="L78" s="1"/>
    </row>
    <row r="79" ht="15.0" customHeight="1">
      <c r="A79" s="1"/>
      <c r="B79" s="44" t="s">
        <v>131</v>
      </c>
      <c r="C79" s="60" t="s">
        <v>132</v>
      </c>
      <c r="D79" s="61"/>
      <c r="E79" s="43"/>
      <c r="F79" s="27"/>
      <c r="G79" s="26"/>
      <c r="H79" s="26"/>
      <c r="I79" s="28">
        <f t="shared" si="7"/>
        <v>0</v>
      </c>
      <c r="J79" s="26"/>
      <c r="K79" s="29"/>
      <c r="L79" s="1"/>
    </row>
    <row r="80" ht="15.0" customHeight="1">
      <c r="A80" s="1"/>
      <c r="B80" s="44" t="s">
        <v>133</v>
      </c>
      <c r="C80" s="60" t="s">
        <v>134</v>
      </c>
      <c r="D80" s="61"/>
      <c r="E80" s="43"/>
      <c r="F80" s="27"/>
      <c r="G80" s="26"/>
      <c r="H80" s="26"/>
      <c r="I80" s="28">
        <f t="shared" si="7"/>
        <v>0</v>
      </c>
      <c r="J80" s="26"/>
      <c r="K80" s="29"/>
      <c r="L80" s="1"/>
    </row>
    <row r="81" ht="15.0" customHeight="1">
      <c r="A81" s="1"/>
      <c r="B81" s="44" t="s">
        <v>135</v>
      </c>
      <c r="C81" s="61" t="s">
        <v>136</v>
      </c>
      <c r="D81" s="61"/>
      <c r="E81" s="43"/>
      <c r="F81" s="27"/>
      <c r="G81" s="26"/>
      <c r="H81" s="26"/>
      <c r="I81" s="28">
        <f t="shared" si="7"/>
        <v>0</v>
      </c>
      <c r="J81" s="26"/>
      <c r="K81" s="29"/>
      <c r="L81" s="1"/>
    </row>
    <row r="82" ht="15.0" customHeight="1">
      <c r="A82" s="1"/>
      <c r="B82" s="44" t="s">
        <v>137</v>
      </c>
      <c r="C82" s="60" t="s">
        <v>138</v>
      </c>
      <c r="D82" s="61"/>
      <c r="E82" s="43"/>
      <c r="F82" s="27"/>
      <c r="G82" s="26"/>
      <c r="H82" s="26"/>
      <c r="I82" s="28">
        <f t="shared" si="7"/>
        <v>0</v>
      </c>
      <c r="J82" s="26"/>
      <c r="K82" s="29"/>
      <c r="L82" s="1"/>
    </row>
    <row r="83" ht="15.0" customHeight="1">
      <c r="A83" s="1"/>
      <c r="B83" s="44" t="s">
        <v>139</v>
      </c>
      <c r="C83" s="60" t="s">
        <v>140</v>
      </c>
      <c r="D83" s="61"/>
      <c r="E83" s="43"/>
      <c r="F83" s="27"/>
      <c r="G83" s="26"/>
      <c r="H83" s="26"/>
      <c r="I83" s="28">
        <f t="shared" si="7"/>
        <v>0</v>
      </c>
      <c r="J83" s="26"/>
      <c r="K83" s="29"/>
      <c r="L83" s="1"/>
    </row>
    <row r="84" ht="15.0" customHeight="1">
      <c r="A84" s="1"/>
      <c r="B84" s="44" t="s">
        <v>141</v>
      </c>
      <c r="C84" s="60" t="s">
        <v>142</v>
      </c>
      <c r="D84" s="61"/>
      <c r="E84" s="43"/>
      <c r="F84" s="27"/>
      <c r="G84" s="26"/>
      <c r="H84" s="26"/>
      <c r="I84" s="28">
        <f t="shared" si="7"/>
        <v>0</v>
      </c>
      <c r="J84" s="53"/>
      <c r="K84" s="70"/>
      <c r="L84" s="1"/>
    </row>
    <row r="85" ht="15.0" customHeight="1">
      <c r="A85" s="1"/>
      <c r="B85" s="44" t="s">
        <v>143</v>
      </c>
      <c r="C85" s="60" t="s">
        <v>144</v>
      </c>
      <c r="D85" s="61"/>
      <c r="E85" s="43"/>
      <c r="F85" s="27"/>
      <c r="G85" s="26"/>
      <c r="H85" s="27"/>
      <c r="I85" s="28">
        <f t="shared" si="7"/>
        <v>0</v>
      </c>
      <c r="J85" s="26"/>
      <c r="K85" s="29"/>
      <c r="L85" s="1"/>
    </row>
    <row r="86" ht="15.0" customHeight="1">
      <c r="A86" s="1"/>
      <c r="B86" s="44" t="s">
        <v>145</v>
      </c>
      <c r="C86" s="60" t="s">
        <v>146</v>
      </c>
      <c r="D86" s="61"/>
      <c r="E86" s="43"/>
      <c r="F86" s="27"/>
      <c r="G86" s="26"/>
      <c r="H86" s="27"/>
      <c r="I86" s="28">
        <f t="shared" si="7"/>
        <v>0</v>
      </c>
      <c r="J86" s="26"/>
      <c r="K86" s="29"/>
      <c r="L86" s="1"/>
    </row>
    <row r="87" ht="15.0" customHeight="1">
      <c r="A87" s="1"/>
      <c r="B87" s="43"/>
      <c r="C87" s="71"/>
      <c r="D87" s="69" t="s">
        <v>88</v>
      </c>
      <c r="E87" s="43"/>
      <c r="F87" s="65">
        <f>SUM(F66:F86)</f>
        <v>0</v>
      </c>
      <c r="G87" s="26"/>
      <c r="H87" s="65">
        <f>SUM(H85:H86)</f>
        <v>0</v>
      </c>
      <c r="I87" s="65">
        <f>SUM(I66:I86)</f>
        <v>0</v>
      </c>
      <c r="J87" s="26"/>
      <c r="K87" s="29"/>
      <c r="L87" s="1"/>
    </row>
    <row r="88" ht="15.0" customHeight="1">
      <c r="A88" s="1"/>
      <c r="B88" s="31" t="s">
        <v>147</v>
      </c>
      <c r="C88" s="33" t="s">
        <v>148</v>
      </c>
      <c r="D88" s="33"/>
      <c r="E88" s="43"/>
      <c r="F88" s="33">
        <f>F87+F64+F55</f>
        <v>0</v>
      </c>
      <c r="G88" s="26"/>
      <c r="H88" s="34">
        <f>H87</f>
        <v>0</v>
      </c>
      <c r="I88" s="35">
        <f>I87+I64+I55</f>
        <v>0</v>
      </c>
      <c r="J88" s="26"/>
      <c r="K88" s="29"/>
      <c r="L88" s="1"/>
    </row>
    <row r="89" ht="8.25" customHeight="1">
      <c r="A89" s="1"/>
      <c r="B89" s="26"/>
      <c r="C89" s="53"/>
      <c r="D89" s="53"/>
      <c r="E89" s="26"/>
      <c r="F89" s="26"/>
      <c r="G89" s="26"/>
      <c r="H89" s="26"/>
      <c r="I89" s="26"/>
      <c r="J89" s="26"/>
      <c r="K89" s="29"/>
      <c r="L89" s="1"/>
    </row>
    <row r="90" ht="15.0" customHeight="1">
      <c r="A90" s="1"/>
      <c r="B90" s="26" t="s">
        <v>149</v>
      </c>
      <c r="C90" s="53" t="s">
        <v>150</v>
      </c>
      <c r="D90" s="53"/>
      <c r="E90" s="26"/>
      <c r="F90" s="27">
        <f>+F14+F38-F88-F91</f>
        <v>0</v>
      </c>
      <c r="G90" s="26"/>
      <c r="H90" s="27">
        <f t="shared" ref="H90:I90" si="8">H40-H88-H91</f>
        <v>0</v>
      </c>
      <c r="I90" s="27">
        <f t="shared" si="8"/>
        <v>0</v>
      </c>
      <c r="J90" s="26"/>
      <c r="K90" s="29"/>
      <c r="L90" s="1"/>
      <c r="M90" s="72" t="s">
        <v>151</v>
      </c>
    </row>
    <row r="91" ht="15.0" customHeight="1">
      <c r="A91" s="1"/>
      <c r="B91" s="26" t="s">
        <v>152</v>
      </c>
      <c r="C91" s="53" t="s">
        <v>153</v>
      </c>
      <c r="D91" s="53"/>
      <c r="E91" s="26"/>
      <c r="F91" s="27">
        <f>+F13+F32+F33-F86-F85</f>
        <v>0</v>
      </c>
      <c r="G91" s="26"/>
      <c r="H91" s="27">
        <f>+H40-H88</f>
        <v>0</v>
      </c>
      <c r="I91" s="27">
        <f>+I13+I32+I33-I86-I85</f>
        <v>0</v>
      </c>
      <c r="J91" s="26"/>
      <c r="K91" s="29"/>
      <c r="L91" s="1"/>
      <c r="M91" s="73">
        <f>+I92+F100</f>
        <v>0</v>
      </c>
    </row>
    <row r="92" ht="15.0" customHeight="1">
      <c r="A92" s="1"/>
      <c r="B92" s="31" t="s">
        <v>154</v>
      </c>
      <c r="C92" s="32" t="s">
        <v>155</v>
      </c>
      <c r="D92" s="8"/>
      <c r="E92" s="26"/>
      <c r="F92" s="33">
        <f>SUM(F90:F91)</f>
        <v>0</v>
      </c>
      <c r="G92" s="26"/>
      <c r="H92" s="34">
        <f t="shared" ref="H92:I92" si="9">SUM(H90:H91)</f>
        <v>0</v>
      </c>
      <c r="I92" s="35">
        <f t="shared" si="9"/>
        <v>0</v>
      </c>
      <c r="J92" s="26"/>
      <c r="K92" s="29"/>
      <c r="L92" s="1"/>
      <c r="M92" s="73">
        <f>SUMIF('LA Close'!C:C,'YE Statement (School &amp; CC)'!$I$3,'LA Close'!H:H)-M91</f>
        <v>0</v>
      </c>
    </row>
    <row r="93" ht="15.0" customHeight="1">
      <c r="A93" s="1"/>
      <c r="B93" s="54"/>
      <c r="C93" s="53"/>
      <c r="D93" s="53"/>
      <c r="E93" s="26"/>
      <c r="F93" s="37"/>
      <c r="G93" s="26"/>
      <c r="H93" s="37"/>
      <c r="I93" s="37"/>
      <c r="J93" s="37"/>
      <c r="K93" s="37"/>
      <c r="L93" s="1"/>
    </row>
    <row r="94" ht="21.0" customHeight="1">
      <c r="A94" s="1"/>
      <c r="B94" s="74" t="s">
        <v>4</v>
      </c>
      <c r="C94" s="29"/>
      <c r="D94" s="75" t="str">
        <f>+D3</f>
        <v/>
      </c>
      <c r="E94" s="76"/>
      <c r="F94" s="77"/>
      <c r="G94" s="26"/>
      <c r="H94" s="37"/>
      <c r="I94" s="37"/>
      <c r="J94" s="37"/>
      <c r="K94" s="37"/>
      <c r="L94" s="1"/>
    </row>
    <row r="95" ht="15.0" customHeight="1">
      <c r="A95" s="1"/>
      <c r="B95" s="37" t="s">
        <v>156</v>
      </c>
      <c r="G95" s="26"/>
      <c r="H95" s="37"/>
      <c r="I95" s="37"/>
      <c r="J95" s="37"/>
      <c r="K95" s="37"/>
      <c r="L95" s="1"/>
    </row>
    <row r="96" ht="15.0" customHeight="1">
      <c r="A96" s="1"/>
      <c r="G96" s="26"/>
      <c r="H96" s="78" t="s">
        <v>157</v>
      </c>
      <c r="I96" s="7"/>
      <c r="J96" s="79"/>
      <c r="K96" s="29"/>
      <c r="L96" s="1"/>
    </row>
    <row r="97" ht="15.0" customHeight="1">
      <c r="A97" s="1"/>
      <c r="B97" s="38" t="s">
        <v>158</v>
      </c>
      <c r="C97" s="38"/>
      <c r="D97" s="39"/>
      <c r="E97" s="26"/>
      <c r="F97" s="80"/>
      <c r="G97" s="26"/>
      <c r="H97" s="81" t="s">
        <v>159</v>
      </c>
      <c r="I97" s="81" t="s">
        <v>160</v>
      </c>
      <c r="J97" s="81" t="s">
        <v>161</v>
      </c>
      <c r="L97" s="1"/>
    </row>
    <row r="98" ht="15.0" customHeight="1">
      <c r="A98" s="1"/>
      <c r="B98" s="82" t="s">
        <v>162</v>
      </c>
      <c r="C98" s="83" t="s">
        <v>163</v>
      </c>
      <c r="D98" s="59"/>
      <c r="E98" s="26"/>
      <c r="F98" s="27">
        <f>SUMIF('LA Close'!$C:$C,'YE Statement (School &amp; CC)'!$I$3,'LA Close'!G:G)-I99</f>
        <v>0</v>
      </c>
      <c r="G98" s="26"/>
      <c r="H98" s="84">
        <f>+F98</f>
        <v>0</v>
      </c>
      <c r="I98" s="85"/>
      <c r="J98" s="65">
        <f t="shared" ref="J98:J99" si="10">SUM(H98:I98)-F98</f>
        <v>0</v>
      </c>
      <c r="L98" s="29"/>
    </row>
    <row r="99" ht="15.0" customHeight="1">
      <c r="A99" s="1"/>
      <c r="B99" s="86"/>
      <c r="C99" s="87" t="s">
        <v>164</v>
      </c>
      <c r="D99" s="50"/>
      <c r="E99" s="26"/>
      <c r="F99" s="27">
        <f>SUMIF(Balances!A:A,$I$3,Balances!E:E)</f>
        <v>0</v>
      </c>
      <c r="G99" s="26"/>
      <c r="H99" s="85"/>
      <c r="I99" s="84">
        <f>+F99</f>
        <v>0</v>
      </c>
      <c r="J99" s="65">
        <f t="shared" si="10"/>
        <v>0</v>
      </c>
      <c r="L99" s="1"/>
    </row>
    <row r="100" ht="15.0" customHeight="1">
      <c r="A100" s="1"/>
      <c r="B100" s="88" t="s">
        <v>165</v>
      </c>
      <c r="C100" s="89" t="s">
        <v>166</v>
      </c>
      <c r="D100" s="89"/>
      <c r="E100" s="26"/>
      <c r="F100" s="89">
        <f>SUM(F98:F99)</f>
        <v>0</v>
      </c>
      <c r="G100" s="26"/>
      <c r="H100" s="89">
        <f t="shared" ref="H100:J100" si="11">SUM(H98:H99)</f>
        <v>0</v>
      </c>
      <c r="I100" s="89">
        <f t="shared" si="11"/>
        <v>0</v>
      </c>
      <c r="J100" s="89">
        <f t="shared" si="11"/>
        <v>0</v>
      </c>
      <c r="L100" s="1"/>
    </row>
    <row r="101" ht="15.0" customHeight="1">
      <c r="A101" s="1"/>
      <c r="B101" s="26"/>
      <c r="C101" s="53"/>
      <c r="D101" s="53"/>
      <c r="E101" s="26"/>
      <c r="F101" s="37"/>
      <c r="G101" s="26"/>
      <c r="H101" s="26"/>
      <c r="I101" s="26"/>
      <c r="J101" s="26"/>
      <c r="L101" s="1"/>
    </row>
    <row r="102" ht="15.0" customHeight="1">
      <c r="A102" s="1"/>
      <c r="B102" s="38" t="s">
        <v>167</v>
      </c>
      <c r="C102" s="38"/>
      <c r="D102" s="39"/>
      <c r="E102" s="26"/>
      <c r="F102" s="80"/>
      <c r="G102" s="26"/>
      <c r="H102" s="26"/>
      <c r="I102" s="26"/>
      <c r="J102" s="26"/>
      <c r="L102" s="1"/>
    </row>
    <row r="103" ht="15.0" customHeight="1">
      <c r="A103" s="1"/>
      <c r="B103" s="30" t="s">
        <v>168</v>
      </c>
      <c r="C103" s="41" t="s">
        <v>169</v>
      </c>
      <c r="D103" s="59"/>
      <c r="E103" s="43"/>
      <c r="F103" s="27">
        <f t="shared" ref="F103:F106" si="12">SUM(H103:I103)</f>
        <v>0</v>
      </c>
      <c r="G103" s="26"/>
      <c r="H103" s="28"/>
      <c r="I103" s="28"/>
      <c r="J103" s="65">
        <f t="shared" ref="J103:J106" si="13">SUM(H103:I103)-F103</f>
        <v>0</v>
      </c>
      <c r="L103" s="1"/>
    </row>
    <row r="104" ht="15.0" customHeight="1">
      <c r="A104" s="1"/>
      <c r="B104" s="57" t="s">
        <v>170</v>
      </c>
      <c r="C104" s="58" t="s">
        <v>171</v>
      </c>
      <c r="D104" s="67"/>
      <c r="E104" s="43"/>
      <c r="F104" s="27">
        <f t="shared" si="12"/>
        <v>0</v>
      </c>
      <c r="G104" s="26"/>
      <c r="H104" s="28"/>
      <c r="I104" s="28"/>
      <c r="J104" s="65">
        <f t="shared" si="13"/>
        <v>0</v>
      </c>
      <c r="L104" s="1"/>
    </row>
    <row r="105" ht="15.0" customHeight="1">
      <c r="A105" s="1"/>
      <c r="B105" s="44" t="s">
        <v>172</v>
      </c>
      <c r="C105" s="60" t="s">
        <v>173</v>
      </c>
      <c r="D105" s="61"/>
      <c r="E105" s="43"/>
      <c r="F105" s="27">
        <f t="shared" si="12"/>
        <v>0</v>
      </c>
      <c r="G105" s="26"/>
      <c r="H105" s="28"/>
      <c r="I105" s="28"/>
      <c r="J105" s="65">
        <f t="shared" si="13"/>
        <v>0</v>
      </c>
      <c r="L105" s="1"/>
    </row>
    <row r="106" ht="15.0" customHeight="1">
      <c r="A106" s="1"/>
      <c r="B106" s="48" t="s">
        <v>174</v>
      </c>
      <c r="C106" s="68" t="s">
        <v>175</v>
      </c>
      <c r="D106" s="90"/>
      <c r="E106" s="43"/>
      <c r="F106" s="27">
        <f t="shared" si="12"/>
        <v>0</v>
      </c>
      <c r="G106" s="26"/>
      <c r="H106" s="28"/>
      <c r="I106" s="28"/>
      <c r="J106" s="65">
        <f t="shared" si="13"/>
        <v>0</v>
      </c>
      <c r="L106" s="1"/>
    </row>
    <row r="107" ht="15.0" customHeight="1">
      <c r="A107" s="1"/>
      <c r="B107" s="88" t="s">
        <v>176</v>
      </c>
      <c r="C107" s="91" t="s">
        <v>177</v>
      </c>
      <c r="D107" s="8"/>
      <c r="E107" s="43"/>
      <c r="F107" s="89">
        <f>SUM(F103:F106)</f>
        <v>0</v>
      </c>
      <c r="G107" s="26"/>
      <c r="H107" s="92">
        <f t="shared" ref="H107:J107" si="14">SUM(H103:H106)</f>
        <v>0</v>
      </c>
      <c r="I107" s="92">
        <f t="shared" si="14"/>
        <v>0</v>
      </c>
      <c r="J107" s="92">
        <f t="shared" si="14"/>
        <v>0</v>
      </c>
      <c r="L107" s="1"/>
    </row>
    <row r="108" ht="15.0" customHeight="1">
      <c r="A108" s="1"/>
      <c r="B108" s="54"/>
      <c r="C108" s="53"/>
      <c r="D108" s="53"/>
      <c r="E108" s="26"/>
      <c r="F108" s="26"/>
      <c r="G108" s="26"/>
      <c r="H108" s="26"/>
      <c r="I108" s="26"/>
      <c r="J108" s="26"/>
      <c r="L108" s="1"/>
    </row>
    <row r="109" ht="15.0" customHeight="1">
      <c r="A109" s="1"/>
      <c r="B109" s="88" t="s">
        <v>178</v>
      </c>
      <c r="C109" s="91" t="s">
        <v>179</v>
      </c>
      <c r="D109" s="8"/>
      <c r="E109" s="26"/>
      <c r="F109" s="89">
        <f>F100+F107</f>
        <v>0</v>
      </c>
      <c r="G109" s="26"/>
      <c r="H109" s="89">
        <f t="shared" ref="H109:J109" si="15">H100+H107</f>
        <v>0</v>
      </c>
      <c r="I109" s="89">
        <f t="shared" si="15"/>
        <v>0</v>
      </c>
      <c r="J109" s="89">
        <f t="shared" si="15"/>
        <v>0</v>
      </c>
      <c r="L109" s="1"/>
    </row>
    <row r="110" ht="15.0" customHeight="1">
      <c r="A110" s="1"/>
      <c r="B110" s="26"/>
      <c r="C110" s="26"/>
      <c r="D110" s="26"/>
      <c r="E110" s="26"/>
      <c r="F110" s="26"/>
      <c r="G110" s="26"/>
      <c r="H110" s="26"/>
      <c r="I110" s="26"/>
      <c r="J110" s="26"/>
      <c r="L110" s="1"/>
    </row>
    <row r="111" ht="15.0" customHeight="1">
      <c r="A111" s="1"/>
      <c r="B111" s="38" t="s">
        <v>180</v>
      </c>
      <c r="C111" s="38"/>
      <c r="D111" s="39"/>
      <c r="E111" s="26"/>
      <c r="F111" s="80"/>
      <c r="G111" s="26"/>
      <c r="H111" s="26"/>
      <c r="I111" s="26"/>
      <c r="J111" s="26"/>
      <c r="L111" s="1"/>
    </row>
    <row r="112" ht="15.0" customHeight="1">
      <c r="A112" s="1"/>
      <c r="B112" s="30" t="s">
        <v>181</v>
      </c>
      <c r="C112" s="24" t="s">
        <v>182</v>
      </c>
      <c r="D112" s="25"/>
      <c r="E112" s="43"/>
      <c r="F112" s="27">
        <f t="shared" ref="F112:F119" si="16">SUM(H112:I112)</f>
        <v>0</v>
      </c>
      <c r="G112" s="26"/>
      <c r="H112" s="28"/>
      <c r="I112" s="28"/>
      <c r="J112" s="65">
        <f t="shared" ref="J112:J119" si="17">SUM(H112:I112)-F112</f>
        <v>0</v>
      </c>
      <c r="L112" s="1"/>
    </row>
    <row r="113" ht="15.0" customHeight="1">
      <c r="A113" s="1"/>
      <c r="B113" s="44" t="s">
        <v>183</v>
      </c>
      <c r="C113" s="45" t="s">
        <v>184</v>
      </c>
      <c r="D113" s="93"/>
      <c r="E113" s="43"/>
      <c r="F113" s="27">
        <f t="shared" si="16"/>
        <v>0</v>
      </c>
      <c r="G113" s="26"/>
      <c r="H113" s="28"/>
      <c r="I113" s="28"/>
      <c r="J113" s="65">
        <f t="shared" si="17"/>
        <v>0</v>
      </c>
      <c r="L113" s="1"/>
    </row>
    <row r="114" ht="15.0" customHeight="1">
      <c r="A114" s="1"/>
      <c r="B114" s="44" t="s">
        <v>185</v>
      </c>
      <c r="C114" s="45" t="s">
        <v>186</v>
      </c>
      <c r="D114" s="93"/>
      <c r="E114" s="43"/>
      <c r="F114" s="27">
        <f t="shared" si="16"/>
        <v>0</v>
      </c>
      <c r="G114" s="26"/>
      <c r="H114" s="28"/>
      <c r="I114" s="28"/>
      <c r="J114" s="65">
        <f t="shared" si="17"/>
        <v>0</v>
      </c>
      <c r="L114" s="1"/>
    </row>
    <row r="115" ht="15.0" customHeight="1">
      <c r="A115" s="1"/>
      <c r="B115" s="44" t="s">
        <v>187</v>
      </c>
      <c r="C115" s="49" t="s">
        <v>108</v>
      </c>
      <c r="D115" s="50"/>
      <c r="E115" s="43"/>
      <c r="F115" s="27">
        <f t="shared" si="16"/>
        <v>0</v>
      </c>
      <c r="G115" s="26"/>
      <c r="H115" s="28"/>
      <c r="I115" s="28"/>
      <c r="J115" s="65">
        <f t="shared" si="17"/>
        <v>0</v>
      </c>
      <c r="L115" s="1"/>
    </row>
    <row r="116" ht="15.0" customHeight="1">
      <c r="A116" s="1"/>
      <c r="B116" s="44" t="s">
        <v>188</v>
      </c>
      <c r="C116" s="49" t="s">
        <v>110</v>
      </c>
      <c r="D116" s="50"/>
      <c r="E116" s="43"/>
      <c r="F116" s="27">
        <f t="shared" si="16"/>
        <v>0</v>
      </c>
      <c r="G116" s="26"/>
      <c r="H116" s="28"/>
      <c r="I116" s="28"/>
      <c r="J116" s="65">
        <f t="shared" si="17"/>
        <v>0</v>
      </c>
      <c r="L116" s="1"/>
    </row>
    <row r="117" ht="15.0" customHeight="1">
      <c r="A117" s="1"/>
      <c r="B117" s="44" t="s">
        <v>189</v>
      </c>
      <c r="C117" s="49" t="s">
        <v>114</v>
      </c>
      <c r="D117" s="50"/>
      <c r="E117" s="43"/>
      <c r="F117" s="27">
        <f t="shared" si="16"/>
        <v>0</v>
      </c>
      <c r="G117" s="26"/>
      <c r="H117" s="28"/>
      <c r="I117" s="28"/>
      <c r="J117" s="65">
        <f t="shared" si="17"/>
        <v>0</v>
      </c>
      <c r="L117" s="1"/>
    </row>
    <row r="118" ht="15.0" customHeight="1">
      <c r="A118" s="1"/>
      <c r="B118" s="44" t="s">
        <v>190</v>
      </c>
      <c r="C118" s="49" t="s">
        <v>191</v>
      </c>
      <c r="D118" s="50"/>
      <c r="E118" s="43"/>
      <c r="F118" s="27">
        <f t="shared" si="16"/>
        <v>0</v>
      </c>
      <c r="G118" s="26"/>
      <c r="H118" s="28"/>
      <c r="I118" s="28"/>
      <c r="J118" s="65">
        <f t="shared" si="17"/>
        <v>0</v>
      </c>
      <c r="L118" s="1"/>
    </row>
    <row r="119" ht="15.0" customHeight="1">
      <c r="A119" s="1"/>
      <c r="B119" s="44" t="s">
        <v>192</v>
      </c>
      <c r="C119" s="49" t="s">
        <v>118</v>
      </c>
      <c r="D119" s="50"/>
      <c r="E119" s="43"/>
      <c r="F119" s="27">
        <f t="shared" si="16"/>
        <v>0</v>
      </c>
      <c r="G119" s="26"/>
      <c r="H119" s="28"/>
      <c r="I119" s="28"/>
      <c r="J119" s="65">
        <f t="shared" si="17"/>
        <v>0</v>
      </c>
      <c r="L119" s="1"/>
    </row>
    <row r="120" ht="15.0" customHeight="1">
      <c r="A120" s="1"/>
      <c r="B120" s="88" t="s">
        <v>193</v>
      </c>
      <c r="C120" s="91" t="s">
        <v>194</v>
      </c>
      <c r="D120" s="8"/>
      <c r="E120" s="43"/>
      <c r="F120" s="89">
        <f>SUM(F112:F119)</f>
        <v>0</v>
      </c>
      <c r="G120" s="26"/>
      <c r="H120" s="89">
        <f t="shared" ref="H120:J120" si="18">SUM(H112:H119)</f>
        <v>0</v>
      </c>
      <c r="I120" s="89">
        <f t="shared" si="18"/>
        <v>0</v>
      </c>
      <c r="J120" s="89">
        <f t="shared" si="18"/>
        <v>0</v>
      </c>
      <c r="L120" s="1"/>
    </row>
    <row r="121" ht="15.0" customHeight="1">
      <c r="A121" s="1"/>
      <c r="B121" s="54"/>
      <c r="C121" s="53"/>
      <c r="D121" s="53"/>
      <c r="E121" s="26"/>
      <c r="F121" s="37"/>
      <c r="G121" s="26"/>
      <c r="H121" s="37"/>
      <c r="I121" s="37"/>
      <c r="J121" s="37"/>
      <c r="K121" s="94"/>
      <c r="L121" s="1"/>
      <c r="M121" s="94"/>
      <c r="N121" s="94"/>
      <c r="O121" s="94"/>
      <c r="P121" s="94"/>
      <c r="Q121" s="94"/>
      <c r="R121" s="94"/>
      <c r="S121" s="94"/>
      <c r="T121" s="94"/>
      <c r="U121" s="94"/>
      <c r="V121" s="94"/>
      <c r="W121" s="94"/>
      <c r="X121" s="94"/>
      <c r="Y121" s="94"/>
      <c r="Z121" s="94"/>
    </row>
    <row r="122" ht="15.0" customHeight="1">
      <c r="A122" s="1"/>
      <c r="B122" s="26"/>
      <c r="C122" s="53"/>
      <c r="D122" s="53"/>
      <c r="E122" s="26"/>
      <c r="F122" s="37"/>
      <c r="G122" s="26"/>
      <c r="H122" s="95" t="s">
        <v>195</v>
      </c>
      <c r="I122" s="95" t="s">
        <v>196</v>
      </c>
      <c r="J122" s="26"/>
      <c r="L122" s="1"/>
    </row>
    <row r="123" ht="15.0" customHeight="1">
      <c r="A123" s="1"/>
      <c r="B123" s="88" t="s">
        <v>197</v>
      </c>
      <c r="C123" s="91" t="s">
        <v>198</v>
      </c>
      <c r="D123" s="8"/>
      <c r="E123" s="26"/>
      <c r="F123" s="89">
        <f>F109-F120</f>
        <v>0</v>
      </c>
      <c r="G123" s="26"/>
      <c r="H123" s="89">
        <f t="shared" ref="H123:I123" si="19">H109-H120</f>
        <v>0</v>
      </c>
      <c r="I123" s="89">
        <f t="shared" si="19"/>
        <v>0</v>
      </c>
      <c r="J123" s="26"/>
      <c r="L123" s="1"/>
    </row>
    <row r="124" ht="15.0" customHeight="1">
      <c r="A124" s="1"/>
      <c r="B124" s="96"/>
      <c r="C124" s="29"/>
      <c r="D124" s="29"/>
      <c r="E124" s="29"/>
      <c r="F124" s="29"/>
      <c r="G124" s="29"/>
      <c r="H124" s="29"/>
      <c r="I124" s="29"/>
      <c r="J124" s="29"/>
      <c r="K124" s="29"/>
      <c r="L124" s="1"/>
    </row>
    <row r="125" ht="21.75" customHeight="1">
      <c r="A125" s="1"/>
      <c r="B125" s="74" t="s">
        <v>199</v>
      </c>
      <c r="C125" s="29"/>
      <c r="D125" s="97" t="str">
        <f>D3</f>
        <v/>
      </c>
      <c r="E125" s="7"/>
      <c r="F125" s="8"/>
      <c r="G125" s="29"/>
      <c r="H125" s="29"/>
      <c r="I125" s="29"/>
      <c r="J125" s="29"/>
      <c r="K125" s="29"/>
      <c r="L125" s="1"/>
    </row>
    <row r="126" ht="15.0" customHeight="1">
      <c r="A126" s="1"/>
      <c r="B126" s="98"/>
      <c r="C126" s="29"/>
      <c r="D126" s="29"/>
      <c r="E126" s="29"/>
      <c r="F126" s="29"/>
      <c r="G126" s="29"/>
      <c r="H126" s="29"/>
      <c r="I126" s="29"/>
      <c r="J126" s="29"/>
      <c r="K126" s="29"/>
      <c r="L126" s="1"/>
    </row>
    <row r="127" ht="15.0" customHeight="1">
      <c r="A127" s="1"/>
      <c r="B127" s="98"/>
      <c r="C127" s="29"/>
      <c r="D127" s="29"/>
      <c r="E127" s="29"/>
      <c r="F127" s="29"/>
      <c r="G127" s="29"/>
      <c r="H127" s="29"/>
      <c r="I127" s="29"/>
      <c r="J127" s="29"/>
      <c r="K127" s="29"/>
      <c r="L127" s="1"/>
    </row>
    <row r="128" ht="15.0" customHeight="1">
      <c r="A128" s="1"/>
      <c r="B128" s="99"/>
      <c r="C128" s="100" t="s">
        <v>200</v>
      </c>
      <c r="D128" s="101"/>
      <c r="E128" s="101"/>
      <c r="F128" s="101"/>
      <c r="G128" s="101"/>
      <c r="H128" s="101"/>
      <c r="I128" s="101"/>
      <c r="J128" s="102"/>
      <c r="K128" s="29"/>
      <c r="L128" s="1"/>
    </row>
    <row r="129" ht="15.0" customHeight="1">
      <c r="A129" s="1"/>
      <c r="B129" s="103"/>
      <c r="C129" s="29"/>
      <c r="D129" s="29"/>
      <c r="E129" s="29"/>
      <c r="F129" s="29"/>
      <c r="G129" s="29"/>
      <c r="H129" s="29"/>
      <c r="I129" s="29"/>
      <c r="J129" s="104"/>
      <c r="K129" s="29"/>
      <c r="L129" s="1"/>
    </row>
    <row r="130" ht="15.0" customHeight="1">
      <c r="A130" s="1"/>
      <c r="B130" s="105">
        <v>1.0</v>
      </c>
      <c r="C130" s="106" t="s">
        <v>201</v>
      </c>
      <c r="D130" s="106"/>
      <c r="E130" s="29"/>
      <c r="F130" s="29"/>
      <c r="G130" s="29"/>
      <c r="H130" s="29"/>
      <c r="I130" s="107"/>
      <c r="J130" s="104"/>
      <c r="K130" s="29"/>
      <c r="L130" s="1"/>
    </row>
    <row r="131" ht="15.0" customHeight="1">
      <c r="A131" s="1"/>
      <c r="B131" s="105"/>
      <c r="C131" s="106"/>
      <c r="D131" s="106"/>
      <c r="E131" s="29"/>
      <c r="F131" s="29"/>
      <c r="G131" s="29"/>
      <c r="H131" s="29"/>
      <c r="I131" s="106"/>
      <c r="J131" s="104"/>
      <c r="K131" s="29"/>
      <c r="L131" s="1"/>
    </row>
    <row r="132" ht="15.0" customHeight="1">
      <c r="A132" s="1"/>
      <c r="B132" s="105">
        <v>2.0</v>
      </c>
      <c r="C132" s="108" t="s">
        <v>202</v>
      </c>
      <c r="D132" s="106"/>
      <c r="E132" s="109"/>
      <c r="F132" s="109"/>
      <c r="G132" s="29"/>
      <c r="H132" s="29"/>
      <c r="I132" s="107"/>
      <c r="J132" s="104"/>
      <c r="K132" s="29"/>
      <c r="L132" s="1"/>
    </row>
    <row r="133" ht="15.0" customHeight="1">
      <c r="A133" s="1"/>
      <c r="B133" s="105"/>
      <c r="C133" s="106"/>
      <c r="D133" s="106"/>
      <c r="E133" s="29"/>
      <c r="F133" s="29"/>
      <c r="G133" s="29"/>
      <c r="H133" s="29"/>
      <c r="I133" s="106"/>
      <c r="J133" s="104"/>
      <c r="K133" s="29"/>
      <c r="L133" s="1"/>
    </row>
    <row r="134" ht="15.0" customHeight="1">
      <c r="A134" s="1"/>
      <c r="B134" s="105">
        <v>3.0</v>
      </c>
      <c r="C134" s="106" t="s">
        <v>203</v>
      </c>
      <c r="D134" s="106"/>
      <c r="E134" s="29"/>
      <c r="F134" s="29"/>
      <c r="G134" s="29"/>
      <c r="H134" s="29"/>
      <c r="I134" s="107"/>
      <c r="J134" s="104"/>
      <c r="K134" s="29"/>
      <c r="L134" s="1"/>
    </row>
    <row r="135" ht="15.0" customHeight="1">
      <c r="A135" s="1"/>
      <c r="B135" s="110"/>
      <c r="C135" s="106"/>
      <c r="D135" s="106"/>
      <c r="E135" s="29"/>
      <c r="F135" s="29"/>
      <c r="G135" s="29"/>
      <c r="H135" s="29"/>
      <c r="I135" s="106"/>
      <c r="J135" s="104"/>
      <c r="K135" s="29"/>
      <c r="L135" s="1"/>
    </row>
    <row r="136" ht="15.0" customHeight="1">
      <c r="A136" s="1"/>
      <c r="B136" s="110"/>
      <c r="C136" s="111" t="s">
        <v>204</v>
      </c>
      <c r="D136" s="106"/>
      <c r="E136" s="29"/>
      <c r="F136" s="29"/>
      <c r="G136" s="29"/>
      <c r="H136" s="29"/>
      <c r="I136" s="112">
        <f>+I130-I132+I134</f>
        <v>0</v>
      </c>
      <c r="J136" s="104"/>
      <c r="K136" s="29"/>
      <c r="L136" s="1"/>
    </row>
    <row r="137" ht="15.0" customHeight="1">
      <c r="A137" s="1"/>
      <c r="B137" s="110"/>
      <c r="C137" s="106"/>
      <c r="D137" s="106"/>
      <c r="E137" s="29"/>
      <c r="F137" s="29"/>
      <c r="G137" s="29"/>
      <c r="H137" s="29"/>
      <c r="I137" s="106"/>
      <c r="J137" s="104"/>
      <c r="K137" s="29"/>
      <c r="L137" s="1"/>
    </row>
    <row r="138" ht="15.0" customHeight="1">
      <c r="A138" s="1"/>
      <c r="B138" s="105">
        <v>4.0</v>
      </c>
      <c r="C138" s="106" t="s">
        <v>205</v>
      </c>
      <c r="D138" s="106"/>
      <c r="E138" s="29"/>
      <c r="F138" s="29"/>
      <c r="G138" s="29"/>
      <c r="H138" s="29"/>
      <c r="I138" s="107"/>
      <c r="J138" s="104"/>
      <c r="K138" s="29"/>
      <c r="L138" s="29"/>
    </row>
    <row r="139" ht="15.0" customHeight="1">
      <c r="A139" s="1"/>
      <c r="B139" s="105"/>
      <c r="C139" s="106"/>
      <c r="D139" s="106"/>
      <c r="E139" s="29"/>
      <c r="F139" s="29"/>
      <c r="G139" s="29"/>
      <c r="H139" s="29"/>
      <c r="I139" s="106"/>
      <c r="J139" s="104"/>
      <c r="K139" s="29"/>
      <c r="L139" s="1"/>
    </row>
    <row r="140" ht="15.0" customHeight="1">
      <c r="A140" s="1"/>
      <c r="B140" s="105"/>
      <c r="C140" s="106" t="s">
        <v>206</v>
      </c>
      <c r="D140" s="106"/>
      <c r="E140" s="29"/>
      <c r="F140" s="29"/>
      <c r="G140" s="29"/>
      <c r="H140" s="29"/>
      <c r="I140" s="112">
        <f>+I136-I138</f>
        <v>0</v>
      </c>
      <c r="J140" s="104"/>
      <c r="K140" s="29"/>
      <c r="L140" s="1"/>
    </row>
    <row r="141" ht="15.0" customHeight="1">
      <c r="A141" s="1"/>
      <c r="B141" s="113"/>
      <c r="C141" s="114"/>
      <c r="D141" s="114"/>
      <c r="E141" s="115"/>
      <c r="F141" s="115"/>
      <c r="G141" s="115"/>
      <c r="H141" s="115"/>
      <c r="I141" s="115"/>
      <c r="J141" s="116"/>
      <c r="K141" s="29"/>
      <c r="L141" s="1"/>
    </row>
    <row r="142" ht="15.0" customHeight="1">
      <c r="A142" s="1"/>
      <c r="B142" s="117"/>
      <c r="C142" s="29"/>
      <c r="D142" s="29"/>
      <c r="E142" s="29"/>
      <c r="F142" s="29"/>
      <c r="G142" s="29"/>
      <c r="H142" s="29"/>
      <c r="I142" s="29"/>
      <c r="J142" s="29"/>
      <c r="K142" s="29"/>
      <c r="L142" s="1"/>
    </row>
    <row r="143" ht="15.0" customHeight="1">
      <c r="A143" s="1"/>
      <c r="B143" s="118"/>
      <c r="C143" s="119" t="s">
        <v>207</v>
      </c>
      <c r="D143" s="101"/>
      <c r="E143" s="101"/>
      <c r="F143" s="101"/>
      <c r="G143" s="101"/>
      <c r="H143" s="101"/>
      <c r="I143" s="101"/>
      <c r="J143" s="102"/>
      <c r="K143" s="29"/>
      <c r="L143" s="1"/>
    </row>
    <row r="144" ht="15.0" customHeight="1">
      <c r="A144" s="1"/>
      <c r="B144" s="120"/>
      <c r="C144" s="26"/>
      <c r="D144" s="26"/>
      <c r="E144" s="26"/>
      <c r="F144" s="26"/>
      <c r="G144" s="26"/>
      <c r="H144" s="26"/>
      <c r="I144" s="29"/>
      <c r="J144" s="104"/>
      <c r="K144" s="29"/>
      <c r="L144" s="1"/>
    </row>
    <row r="145" ht="15.0" customHeight="1">
      <c r="A145" s="1"/>
      <c r="B145" s="121">
        <v>5.0</v>
      </c>
      <c r="C145" s="26" t="s">
        <v>208</v>
      </c>
      <c r="D145" s="26"/>
      <c r="E145" s="26"/>
      <c r="F145" s="26"/>
      <c r="G145" s="26"/>
      <c r="H145" s="26"/>
      <c r="I145" s="65" t="str">
        <f>+I138</f>
        <v/>
      </c>
      <c r="J145" s="104"/>
      <c r="K145" s="29"/>
      <c r="L145" s="1"/>
    </row>
    <row r="146" ht="15.0" customHeight="1">
      <c r="A146" s="1"/>
      <c r="B146" s="121"/>
      <c r="C146" s="26"/>
      <c r="D146" s="26"/>
      <c r="E146" s="26"/>
      <c r="F146" s="26"/>
      <c r="G146" s="26"/>
      <c r="H146" s="26"/>
      <c r="I146" s="26"/>
      <c r="J146" s="104"/>
      <c r="K146" s="29"/>
      <c r="L146" s="1"/>
    </row>
    <row r="147" ht="15.0" customHeight="1">
      <c r="A147" s="1"/>
      <c r="B147" s="122"/>
      <c r="C147" s="37" t="s">
        <v>209</v>
      </c>
      <c r="D147" s="26"/>
      <c r="E147" s="26"/>
      <c r="F147" s="26"/>
      <c r="G147" s="26"/>
      <c r="H147" s="26"/>
      <c r="I147" s="26"/>
      <c r="J147" s="104"/>
      <c r="K147" s="29"/>
      <c r="L147" s="1"/>
    </row>
    <row r="148" ht="30.75" customHeight="1">
      <c r="A148" s="1"/>
      <c r="B148" s="121">
        <v>6.0</v>
      </c>
      <c r="C148" s="123" t="s">
        <v>210</v>
      </c>
      <c r="I148" s="26"/>
      <c r="J148" s="104"/>
      <c r="K148" s="29"/>
      <c r="L148" s="1"/>
    </row>
    <row r="149" ht="15.0" customHeight="1">
      <c r="A149" s="1"/>
      <c r="B149" s="124"/>
      <c r="C149" s="123"/>
      <c r="D149" s="123"/>
      <c r="E149" s="123"/>
      <c r="F149" s="123"/>
      <c r="G149" s="123"/>
      <c r="H149" s="123"/>
      <c r="I149" s="26"/>
      <c r="J149" s="104"/>
      <c r="K149" s="29"/>
      <c r="L149" s="1"/>
    </row>
    <row r="150" ht="15.0" customHeight="1">
      <c r="A150" s="1"/>
      <c r="B150" s="71"/>
      <c r="C150" s="125" t="s">
        <v>5</v>
      </c>
      <c r="D150" s="126" t="s">
        <v>211</v>
      </c>
      <c r="E150" s="7"/>
      <c r="F150" s="8"/>
      <c r="G150" s="26"/>
      <c r="H150" s="95" t="s">
        <v>212</v>
      </c>
      <c r="I150" s="26"/>
      <c r="J150" s="104"/>
      <c r="K150" s="29"/>
      <c r="L150" s="1"/>
    </row>
    <row r="151" ht="15.0" customHeight="1">
      <c r="A151" s="1"/>
      <c r="B151" s="71"/>
      <c r="C151" s="95" t="str">
        <f t="shared" ref="C151:C156" si="20">IF(H151=0,"","?")</f>
        <v/>
      </c>
      <c r="D151" s="127" t="str">
        <f t="shared" ref="D151:D156" si="21">IF(H151=0,"","?")</f>
        <v/>
      </c>
      <c r="E151" s="7"/>
      <c r="F151" s="8"/>
      <c r="G151" s="26"/>
      <c r="H151" s="28"/>
      <c r="I151" s="26"/>
      <c r="J151" s="104"/>
      <c r="K151" s="29"/>
      <c r="L151" s="1"/>
    </row>
    <row r="152" ht="15.0" customHeight="1">
      <c r="A152" s="1"/>
      <c r="B152" s="71"/>
      <c r="C152" s="95" t="str">
        <f t="shared" si="20"/>
        <v/>
      </c>
      <c r="D152" s="127" t="str">
        <f t="shared" si="21"/>
        <v/>
      </c>
      <c r="E152" s="7"/>
      <c r="F152" s="8"/>
      <c r="G152" s="26"/>
      <c r="H152" s="28"/>
      <c r="I152" s="26"/>
      <c r="J152" s="104"/>
      <c r="K152" s="29"/>
      <c r="L152" s="1"/>
    </row>
    <row r="153" ht="15.0" customHeight="1">
      <c r="A153" s="1"/>
      <c r="B153" s="71"/>
      <c r="C153" s="95" t="str">
        <f t="shared" si="20"/>
        <v/>
      </c>
      <c r="D153" s="127" t="str">
        <f t="shared" si="21"/>
        <v/>
      </c>
      <c r="E153" s="7"/>
      <c r="F153" s="8"/>
      <c r="G153" s="26"/>
      <c r="H153" s="28"/>
      <c r="I153" s="26"/>
      <c r="J153" s="104"/>
      <c r="K153" s="29"/>
      <c r="L153" s="1"/>
    </row>
    <row r="154" ht="15.0" customHeight="1">
      <c r="A154" s="1"/>
      <c r="B154" s="71"/>
      <c r="C154" s="95" t="str">
        <f t="shared" si="20"/>
        <v/>
      </c>
      <c r="D154" s="127" t="str">
        <f t="shared" si="21"/>
        <v/>
      </c>
      <c r="E154" s="7"/>
      <c r="F154" s="8"/>
      <c r="G154" s="26"/>
      <c r="H154" s="28"/>
      <c r="I154" s="26"/>
      <c r="J154" s="104"/>
      <c r="K154" s="29"/>
      <c r="L154" s="1"/>
    </row>
    <row r="155" ht="15.0" customHeight="1">
      <c r="A155" s="1"/>
      <c r="B155" s="71"/>
      <c r="C155" s="95" t="str">
        <f t="shared" si="20"/>
        <v/>
      </c>
      <c r="D155" s="127" t="str">
        <f t="shared" si="21"/>
        <v/>
      </c>
      <c r="E155" s="7"/>
      <c r="F155" s="8"/>
      <c r="G155" s="26"/>
      <c r="H155" s="28"/>
      <c r="I155" s="26"/>
      <c r="J155" s="104"/>
      <c r="K155" s="29"/>
      <c r="L155" s="1"/>
    </row>
    <row r="156" ht="15.0" customHeight="1">
      <c r="A156" s="1"/>
      <c r="B156" s="71"/>
      <c r="C156" s="95" t="str">
        <f t="shared" si="20"/>
        <v/>
      </c>
      <c r="D156" s="127" t="str">
        <f t="shared" si="21"/>
        <v/>
      </c>
      <c r="E156" s="7"/>
      <c r="F156" s="8"/>
      <c r="G156" s="26"/>
      <c r="H156" s="28"/>
      <c r="I156" s="26"/>
      <c r="J156" s="104"/>
      <c r="K156" s="29"/>
      <c r="L156" s="1"/>
    </row>
    <row r="157" ht="15.0" customHeight="1">
      <c r="A157" s="1"/>
      <c r="B157" s="71"/>
      <c r="C157" s="26"/>
      <c r="D157" s="26"/>
      <c r="E157" s="51"/>
      <c r="F157" s="51"/>
      <c r="G157" s="26"/>
      <c r="H157" s="26"/>
      <c r="I157" s="65">
        <f>SUM(H150:H157)</f>
        <v>0</v>
      </c>
      <c r="J157" s="104"/>
      <c r="K157" s="29"/>
      <c r="L157" s="1"/>
    </row>
    <row r="158" ht="15.0" customHeight="1">
      <c r="A158" s="1"/>
      <c r="B158" s="71"/>
      <c r="C158" s="26"/>
      <c r="D158" s="127" t="s">
        <v>213</v>
      </c>
      <c r="E158" s="7"/>
      <c r="F158" s="8"/>
      <c r="G158" s="26"/>
      <c r="H158" s="26"/>
      <c r="I158" s="128"/>
      <c r="J158" s="104"/>
      <c r="K158" s="29"/>
      <c r="L158" s="1"/>
    </row>
    <row r="159" ht="15.0" customHeight="1">
      <c r="A159" s="1"/>
      <c r="B159" s="71"/>
      <c r="C159" s="37" t="s">
        <v>209</v>
      </c>
      <c r="D159" s="26"/>
      <c r="E159" s="51"/>
      <c r="F159" s="51"/>
      <c r="G159" s="26"/>
      <c r="H159" s="26"/>
      <c r="I159" s="26"/>
      <c r="J159" s="104"/>
      <c r="K159" s="29"/>
      <c r="L159" s="1"/>
    </row>
    <row r="160" ht="9.0" customHeight="1">
      <c r="A160" s="1"/>
      <c r="B160" s="121"/>
      <c r="C160" s="129"/>
      <c r="D160" s="130"/>
      <c r="E160" s="130"/>
      <c r="F160" s="130"/>
      <c r="G160" s="131"/>
      <c r="H160" s="26"/>
      <c r="I160" s="26"/>
      <c r="J160" s="104"/>
      <c r="K160" s="29"/>
      <c r="L160" s="1"/>
    </row>
    <row r="161" ht="30.0" customHeight="1">
      <c r="A161" s="1"/>
      <c r="B161" s="121">
        <v>7.0</v>
      </c>
      <c r="C161" s="132" t="s">
        <v>214</v>
      </c>
      <c r="D161" s="133"/>
      <c r="E161" s="133"/>
      <c r="F161" s="133"/>
      <c r="G161" s="26"/>
      <c r="H161" s="26"/>
      <c r="I161" s="26"/>
      <c r="J161" s="104"/>
      <c r="K161" s="29"/>
      <c r="L161" s="1"/>
    </row>
    <row r="162" ht="15.0" customHeight="1">
      <c r="A162" s="1"/>
      <c r="B162" s="121"/>
      <c r="C162" s="125" t="s">
        <v>5</v>
      </c>
      <c r="D162" s="126" t="s">
        <v>211</v>
      </c>
      <c r="E162" s="7"/>
      <c r="F162" s="8"/>
      <c r="G162" s="26"/>
      <c r="H162" s="95" t="s">
        <v>212</v>
      </c>
      <c r="I162" s="26"/>
      <c r="J162" s="104"/>
      <c r="K162" s="29"/>
      <c r="L162" s="1"/>
    </row>
    <row r="163" ht="15.0" customHeight="1">
      <c r="A163" s="1"/>
      <c r="B163" s="121"/>
      <c r="C163" s="95" t="str">
        <f t="shared" ref="C163:C165" si="22">IF(H163=0,"","?")</f>
        <v/>
      </c>
      <c r="D163" s="127" t="str">
        <f t="shared" ref="D163:D165" si="23">IF(H163=0,"","?")</f>
        <v/>
      </c>
      <c r="E163" s="7"/>
      <c r="F163" s="8"/>
      <c r="G163" s="26"/>
      <c r="H163" s="28"/>
      <c r="I163" s="26"/>
      <c r="J163" s="104"/>
      <c r="K163" s="29"/>
      <c r="L163" s="1"/>
    </row>
    <row r="164" ht="15.0" customHeight="1">
      <c r="A164" s="1"/>
      <c r="B164" s="121"/>
      <c r="C164" s="95" t="str">
        <f t="shared" si="22"/>
        <v/>
      </c>
      <c r="D164" s="127" t="str">
        <f t="shared" si="23"/>
        <v/>
      </c>
      <c r="E164" s="7"/>
      <c r="F164" s="8"/>
      <c r="G164" s="26"/>
      <c r="H164" s="28"/>
      <c r="I164" s="26"/>
      <c r="J164" s="104"/>
      <c r="K164" s="29"/>
      <c r="L164" s="1"/>
    </row>
    <row r="165" ht="15.0" customHeight="1">
      <c r="A165" s="1"/>
      <c r="B165" s="121"/>
      <c r="C165" s="95" t="str">
        <f t="shared" si="22"/>
        <v/>
      </c>
      <c r="D165" s="127" t="str">
        <f t="shared" si="23"/>
        <v/>
      </c>
      <c r="E165" s="7"/>
      <c r="F165" s="8"/>
      <c r="G165" s="26"/>
      <c r="H165" s="28"/>
      <c r="I165" s="26"/>
      <c r="J165" s="104"/>
      <c r="K165" s="29"/>
      <c r="L165" s="1"/>
    </row>
    <row r="166" ht="15.0" customHeight="1">
      <c r="A166" s="1"/>
      <c r="B166" s="121"/>
      <c r="C166" s="26"/>
      <c r="D166" s="26"/>
      <c r="E166" s="51"/>
      <c r="F166" s="51"/>
      <c r="G166" s="26"/>
      <c r="H166" s="26"/>
      <c r="I166" s="65">
        <f>SUM(H162:H166)</f>
        <v>0</v>
      </c>
      <c r="J166" s="104"/>
      <c r="K166" s="29"/>
      <c r="L166" s="1"/>
    </row>
    <row r="167" ht="15.0" customHeight="1">
      <c r="A167" s="1"/>
      <c r="B167" s="121"/>
      <c r="C167" s="26"/>
      <c r="D167" s="127" t="s">
        <v>213</v>
      </c>
      <c r="E167" s="7"/>
      <c r="F167" s="8"/>
      <c r="G167" s="26"/>
      <c r="H167" s="26"/>
      <c r="I167" s="128"/>
      <c r="J167" s="104"/>
      <c r="K167" s="29"/>
      <c r="L167" s="1"/>
    </row>
    <row r="168" ht="15.0" customHeight="1">
      <c r="A168" s="1"/>
      <c r="B168" s="121"/>
      <c r="C168" s="37" t="s">
        <v>215</v>
      </c>
      <c r="D168" s="26"/>
      <c r="E168" s="51"/>
      <c r="F168" s="51"/>
      <c r="G168" s="26"/>
      <c r="H168" s="26"/>
      <c r="I168" s="26"/>
      <c r="J168" s="104"/>
      <c r="K168" s="29"/>
      <c r="L168" s="1"/>
    </row>
    <row r="169" ht="30.75" customHeight="1">
      <c r="A169" s="1"/>
      <c r="B169" s="121">
        <v>8.0</v>
      </c>
      <c r="C169" s="123" t="s">
        <v>216</v>
      </c>
      <c r="I169" s="26"/>
      <c r="J169" s="104"/>
      <c r="K169" s="29"/>
      <c r="L169" s="1"/>
    </row>
    <row r="170" ht="15.0" customHeight="1">
      <c r="A170" s="1"/>
      <c r="B170" s="124"/>
      <c r="C170" s="134"/>
      <c r="D170" s="134"/>
      <c r="E170" s="134"/>
      <c r="F170" s="134"/>
      <c r="G170" s="26"/>
      <c r="H170" s="26"/>
      <c r="I170" s="26"/>
      <c r="J170" s="104"/>
      <c r="K170" s="29"/>
      <c r="L170" s="1"/>
    </row>
    <row r="171" ht="15.0" customHeight="1">
      <c r="A171" s="1"/>
      <c r="B171" s="71"/>
      <c r="C171" s="125" t="s">
        <v>5</v>
      </c>
      <c r="D171" s="126" t="s">
        <v>211</v>
      </c>
      <c r="E171" s="7"/>
      <c r="F171" s="8"/>
      <c r="G171" s="26"/>
      <c r="H171" s="95" t="s">
        <v>212</v>
      </c>
      <c r="I171" s="26"/>
      <c r="J171" s="104"/>
      <c r="K171" s="29"/>
      <c r="L171" s="1"/>
    </row>
    <row r="172" ht="15.0" customHeight="1">
      <c r="A172" s="1"/>
      <c r="B172" s="71"/>
      <c r="C172" s="95" t="str">
        <f t="shared" ref="C172:C173" si="24">IF(H172=0,"","?")</f>
        <v/>
      </c>
      <c r="D172" s="127" t="str">
        <f t="shared" ref="D172:D173" si="25">IF(H172=0,"","?")</f>
        <v/>
      </c>
      <c r="E172" s="7"/>
      <c r="F172" s="8"/>
      <c r="G172" s="26"/>
      <c r="H172" s="28"/>
      <c r="I172" s="26"/>
      <c r="J172" s="104"/>
      <c r="K172" s="29"/>
      <c r="L172" s="1"/>
    </row>
    <row r="173" ht="15.0" customHeight="1">
      <c r="A173" s="1"/>
      <c r="B173" s="71"/>
      <c r="C173" s="95" t="str">
        <f t="shared" si="24"/>
        <v/>
      </c>
      <c r="D173" s="127" t="str">
        <f t="shared" si="25"/>
        <v/>
      </c>
      <c r="E173" s="7"/>
      <c r="F173" s="8"/>
      <c r="G173" s="26"/>
      <c r="H173" s="28"/>
      <c r="I173" s="26"/>
      <c r="J173" s="104"/>
      <c r="K173" s="29"/>
      <c r="L173" s="1"/>
    </row>
    <row r="174" ht="15.0" customHeight="1">
      <c r="A174" s="1"/>
      <c r="B174" s="71"/>
      <c r="C174" s="26"/>
      <c r="D174" s="26"/>
      <c r="E174" s="51"/>
      <c r="F174" s="51"/>
      <c r="G174" s="26"/>
      <c r="H174" s="26"/>
      <c r="I174" s="65">
        <f>SUM(H171:H173)</f>
        <v>0</v>
      </c>
      <c r="J174" s="104"/>
      <c r="K174" s="29"/>
      <c r="L174" s="1"/>
    </row>
    <row r="175" ht="15.0" customHeight="1">
      <c r="A175" s="1"/>
      <c r="B175" s="71"/>
      <c r="C175" s="26"/>
      <c r="D175" s="127" t="s">
        <v>213</v>
      </c>
      <c r="E175" s="7"/>
      <c r="F175" s="8"/>
      <c r="G175" s="26"/>
      <c r="H175" s="26"/>
      <c r="I175" s="128"/>
      <c r="J175" s="104"/>
      <c r="K175" s="29"/>
      <c r="L175" s="1"/>
    </row>
    <row r="176" ht="15.0" customHeight="1">
      <c r="A176" s="1"/>
      <c r="B176" s="71"/>
      <c r="C176" s="37" t="s">
        <v>215</v>
      </c>
      <c r="D176" s="26"/>
      <c r="E176" s="51"/>
      <c r="F176" s="51"/>
      <c r="G176" s="26"/>
      <c r="H176" s="26"/>
      <c r="I176" s="26"/>
      <c r="J176" s="104"/>
      <c r="K176" s="29"/>
      <c r="L176" s="1"/>
    </row>
    <row r="177" ht="36.0" customHeight="1">
      <c r="A177" s="1"/>
      <c r="B177" s="121">
        <v>9.0</v>
      </c>
      <c r="C177" s="123" t="s">
        <v>217</v>
      </c>
      <c r="J177" s="104"/>
      <c r="K177" s="29"/>
      <c r="L177" s="1"/>
    </row>
    <row r="178" ht="15.0" customHeight="1">
      <c r="A178" s="1"/>
      <c r="B178" s="124"/>
      <c r="C178" s="134"/>
      <c r="D178" s="134"/>
      <c r="E178" s="134"/>
      <c r="F178" s="134"/>
      <c r="G178" s="26"/>
      <c r="H178" s="26"/>
      <c r="I178" s="26"/>
      <c r="J178" s="104"/>
      <c r="K178" s="29"/>
      <c r="L178" s="1"/>
    </row>
    <row r="179" ht="15.0" customHeight="1">
      <c r="A179" s="1"/>
      <c r="B179" s="71"/>
      <c r="C179" s="125" t="s">
        <v>5</v>
      </c>
      <c r="D179" s="126" t="s">
        <v>211</v>
      </c>
      <c r="E179" s="7"/>
      <c r="F179" s="8"/>
      <c r="G179" s="26"/>
      <c r="H179" s="95" t="s">
        <v>212</v>
      </c>
      <c r="I179" s="26"/>
      <c r="J179" s="104"/>
      <c r="K179" s="29"/>
      <c r="L179" s="1"/>
    </row>
    <row r="180" ht="15.0" customHeight="1">
      <c r="A180" s="1"/>
      <c r="B180" s="71"/>
      <c r="C180" s="95" t="str">
        <f t="shared" ref="C180:C183" si="26">IF(H180=0,"","?")</f>
        <v/>
      </c>
      <c r="D180" s="127" t="str">
        <f t="shared" ref="D180:D183" si="27">IF(H180=0,"","?")</f>
        <v/>
      </c>
      <c r="E180" s="7"/>
      <c r="F180" s="8"/>
      <c r="G180" s="26"/>
      <c r="H180" s="28"/>
      <c r="I180" s="26"/>
      <c r="J180" s="104"/>
      <c r="K180" s="29"/>
      <c r="L180" s="1"/>
    </row>
    <row r="181" ht="15.0" customHeight="1">
      <c r="A181" s="1"/>
      <c r="B181" s="71"/>
      <c r="C181" s="95" t="str">
        <f t="shared" si="26"/>
        <v/>
      </c>
      <c r="D181" s="127" t="str">
        <f t="shared" si="27"/>
        <v/>
      </c>
      <c r="E181" s="7"/>
      <c r="F181" s="8"/>
      <c r="G181" s="26"/>
      <c r="H181" s="28"/>
      <c r="I181" s="26"/>
      <c r="J181" s="104"/>
      <c r="K181" s="29"/>
      <c r="L181" s="1"/>
    </row>
    <row r="182" ht="15.0" customHeight="1">
      <c r="A182" s="1"/>
      <c r="B182" s="71"/>
      <c r="C182" s="95" t="str">
        <f t="shared" si="26"/>
        <v/>
      </c>
      <c r="D182" s="127" t="str">
        <f t="shared" si="27"/>
        <v/>
      </c>
      <c r="E182" s="7"/>
      <c r="F182" s="8"/>
      <c r="G182" s="26"/>
      <c r="H182" s="28"/>
      <c r="I182" s="26"/>
      <c r="J182" s="104"/>
      <c r="K182" s="29"/>
      <c r="L182" s="1"/>
    </row>
    <row r="183" ht="15.0" customHeight="1">
      <c r="A183" s="1"/>
      <c r="B183" s="71"/>
      <c r="C183" s="95" t="str">
        <f t="shared" si="26"/>
        <v/>
      </c>
      <c r="D183" s="127" t="str">
        <f t="shared" si="27"/>
        <v/>
      </c>
      <c r="E183" s="7"/>
      <c r="F183" s="8"/>
      <c r="G183" s="26"/>
      <c r="H183" s="28"/>
      <c r="I183" s="26"/>
      <c r="J183" s="104"/>
      <c r="K183" s="29"/>
      <c r="L183" s="1"/>
    </row>
    <row r="184" ht="15.0" customHeight="1">
      <c r="A184" s="1"/>
      <c r="B184" s="71"/>
      <c r="C184" s="26"/>
      <c r="D184" s="26"/>
      <c r="E184" s="51"/>
      <c r="F184" s="51"/>
      <c r="G184" s="26"/>
      <c r="H184" s="26"/>
      <c r="I184" s="65">
        <f>SUM(H179:H184)</f>
        <v>0</v>
      </c>
      <c r="J184" s="104"/>
      <c r="K184" s="29"/>
      <c r="L184" s="1"/>
    </row>
    <row r="185" ht="15.0" customHeight="1">
      <c r="A185" s="1"/>
      <c r="B185" s="71"/>
      <c r="C185" s="26"/>
      <c r="D185" s="127" t="s">
        <v>213</v>
      </c>
      <c r="E185" s="7"/>
      <c r="F185" s="8"/>
      <c r="G185" s="26"/>
      <c r="H185" s="26"/>
      <c r="I185" s="128"/>
      <c r="J185" s="104"/>
      <c r="K185" s="29"/>
      <c r="L185" s="1"/>
    </row>
    <row r="186" ht="15.0" customHeight="1">
      <c r="A186" s="1"/>
      <c r="B186" s="71"/>
      <c r="C186" s="37" t="s">
        <v>215</v>
      </c>
      <c r="D186" s="26"/>
      <c r="E186" s="51"/>
      <c r="F186" s="51"/>
      <c r="G186" s="26"/>
      <c r="H186" s="26"/>
      <c r="I186" s="37"/>
      <c r="J186" s="104"/>
      <c r="K186" s="29"/>
      <c r="L186" s="1"/>
    </row>
    <row r="187" ht="30.0" customHeight="1">
      <c r="A187" s="1"/>
      <c r="B187" s="121">
        <v>10.0</v>
      </c>
      <c r="C187" s="123" t="s">
        <v>218</v>
      </c>
      <c r="J187" s="104"/>
      <c r="K187" s="29"/>
      <c r="L187" s="1"/>
    </row>
    <row r="188" ht="15.0" customHeight="1">
      <c r="A188" s="1"/>
      <c r="B188" s="124"/>
      <c r="C188" s="134"/>
      <c r="D188" s="134"/>
      <c r="E188" s="134"/>
      <c r="F188" s="134"/>
      <c r="G188" s="26"/>
      <c r="H188" s="26"/>
      <c r="I188" s="26"/>
      <c r="J188" s="104"/>
      <c r="K188" s="29"/>
      <c r="L188" s="1"/>
    </row>
    <row r="189" ht="15.0" customHeight="1">
      <c r="A189" s="1"/>
      <c r="B189" s="71"/>
      <c r="C189" s="125" t="s">
        <v>5</v>
      </c>
      <c r="D189" s="126" t="s">
        <v>211</v>
      </c>
      <c r="E189" s="7"/>
      <c r="F189" s="8"/>
      <c r="G189" s="26"/>
      <c r="H189" s="95" t="s">
        <v>212</v>
      </c>
      <c r="I189" s="26"/>
      <c r="J189" s="104"/>
      <c r="K189" s="29"/>
      <c r="L189" s="1"/>
    </row>
    <row r="190" ht="15.0" customHeight="1">
      <c r="A190" s="1"/>
      <c r="B190" s="71"/>
      <c r="C190" s="85"/>
      <c r="D190" s="127" t="s">
        <v>219</v>
      </c>
      <c r="E190" s="7"/>
      <c r="F190" s="8"/>
      <c r="G190" s="26"/>
      <c r="H190" s="28"/>
      <c r="I190" s="26"/>
      <c r="J190" s="104"/>
      <c r="K190" s="29"/>
      <c r="L190" s="1"/>
    </row>
    <row r="191" ht="15.0" customHeight="1">
      <c r="A191" s="1"/>
      <c r="B191" s="71"/>
      <c r="C191" s="85"/>
      <c r="D191" s="127" t="str">
        <f>IF(H191=0,"","?")</f>
        <v/>
      </c>
      <c r="E191" s="7"/>
      <c r="F191" s="8"/>
      <c r="G191" s="26"/>
      <c r="H191" s="28"/>
      <c r="I191" s="26"/>
      <c r="J191" s="104"/>
      <c r="K191" s="29"/>
      <c r="L191" s="1"/>
    </row>
    <row r="192" ht="15.0" customHeight="1">
      <c r="A192" s="1"/>
      <c r="B192" s="71"/>
      <c r="C192" s="85"/>
      <c r="D192" s="127"/>
      <c r="E192" s="135"/>
      <c r="F192" s="136"/>
      <c r="G192" s="26"/>
      <c r="H192" s="28"/>
      <c r="I192" s="26"/>
      <c r="J192" s="104"/>
      <c r="K192" s="29"/>
      <c r="L192" s="1"/>
    </row>
    <row r="193" ht="15.0" customHeight="1">
      <c r="A193" s="1"/>
      <c r="B193" s="71"/>
      <c r="C193" s="85"/>
      <c r="D193" s="127"/>
      <c r="E193" s="135"/>
      <c r="F193" s="136"/>
      <c r="G193" s="26"/>
      <c r="H193" s="28"/>
      <c r="I193" s="26"/>
      <c r="J193" s="104"/>
      <c r="K193" s="29"/>
      <c r="L193" s="1"/>
    </row>
    <row r="194" ht="15.0" customHeight="1">
      <c r="A194" s="1"/>
      <c r="B194" s="71"/>
      <c r="C194" s="85"/>
      <c r="D194" s="127" t="str">
        <f t="shared" ref="D194:D195" si="28">IF(H194=0,"","?")</f>
        <v/>
      </c>
      <c r="E194" s="7"/>
      <c r="F194" s="8"/>
      <c r="G194" s="26"/>
      <c r="H194" s="28"/>
      <c r="I194" s="26"/>
      <c r="J194" s="104"/>
      <c r="K194" s="29"/>
      <c r="L194" s="1"/>
    </row>
    <row r="195" ht="15.0" customHeight="1">
      <c r="A195" s="1"/>
      <c r="B195" s="71"/>
      <c r="C195" s="85"/>
      <c r="D195" s="127" t="str">
        <f t="shared" si="28"/>
        <v/>
      </c>
      <c r="E195" s="7"/>
      <c r="F195" s="8"/>
      <c r="G195" s="26"/>
      <c r="H195" s="28"/>
      <c r="I195" s="26"/>
      <c r="J195" s="104"/>
      <c r="K195" s="29"/>
      <c r="L195" s="1"/>
    </row>
    <row r="196" ht="15.0" customHeight="1">
      <c r="A196" s="1"/>
      <c r="B196" s="71"/>
      <c r="C196" s="26"/>
      <c r="D196" s="26"/>
      <c r="E196" s="51"/>
      <c r="F196" s="51"/>
      <c r="G196" s="26"/>
      <c r="H196" s="26"/>
      <c r="I196" s="65">
        <f>SUM(H190:H196)</f>
        <v>0</v>
      </c>
      <c r="J196" s="104"/>
      <c r="K196" s="29"/>
      <c r="L196" s="1"/>
    </row>
    <row r="197" ht="15.0" customHeight="1">
      <c r="A197" s="1"/>
      <c r="B197" s="71"/>
      <c r="C197" s="26"/>
      <c r="D197" s="26"/>
      <c r="E197" s="51"/>
      <c r="F197" s="51"/>
      <c r="G197" s="26"/>
      <c r="H197" s="26"/>
      <c r="I197" s="26"/>
      <c r="J197" s="104"/>
      <c r="K197" s="29"/>
      <c r="L197" s="1"/>
    </row>
    <row r="198" ht="15.0" customHeight="1">
      <c r="A198" s="1"/>
      <c r="B198" s="121">
        <v>11.0</v>
      </c>
      <c r="C198" s="26" t="s">
        <v>220</v>
      </c>
      <c r="D198" s="26"/>
      <c r="E198" s="51"/>
      <c r="F198" s="51"/>
      <c r="G198" s="26"/>
      <c r="H198" s="26"/>
      <c r="I198" s="28">
        <v>0.0</v>
      </c>
      <c r="J198" s="104"/>
      <c r="K198" s="29"/>
      <c r="L198" s="1"/>
    </row>
    <row r="199" ht="15.0" customHeight="1">
      <c r="A199" s="1"/>
      <c r="B199" s="121"/>
      <c r="C199" s="26"/>
      <c r="D199" s="26"/>
      <c r="E199" s="51"/>
      <c r="F199" s="51"/>
      <c r="G199" s="26"/>
      <c r="H199" s="26"/>
      <c r="I199" s="26"/>
      <c r="J199" s="104"/>
      <c r="K199" s="29"/>
      <c r="L199" s="1"/>
    </row>
    <row r="200" ht="15.0" customHeight="1">
      <c r="A200" s="1"/>
      <c r="B200" s="121">
        <v>12.0</v>
      </c>
      <c r="C200" s="26" t="s">
        <v>221</v>
      </c>
      <c r="D200" s="26"/>
      <c r="E200" s="51"/>
      <c r="F200" s="51"/>
      <c r="G200" s="26"/>
      <c r="H200" s="26"/>
      <c r="I200" s="65">
        <f>+I145-I157-I166+I174+I184+I196+I198</f>
        <v>0</v>
      </c>
      <c r="J200" s="104"/>
      <c r="K200" s="29"/>
      <c r="L200" s="1"/>
    </row>
    <row r="201" ht="15.0" customHeight="1">
      <c r="A201" s="1"/>
      <c r="B201" s="121"/>
      <c r="C201" s="26"/>
      <c r="D201" s="26"/>
      <c r="E201" s="51"/>
      <c r="F201" s="51"/>
      <c r="G201" s="26"/>
      <c r="H201" s="26"/>
      <c r="I201" s="26"/>
      <c r="J201" s="104"/>
      <c r="K201" s="29"/>
      <c r="L201" s="1"/>
    </row>
    <row r="202" ht="15.0" customHeight="1">
      <c r="A202" s="1"/>
      <c r="B202" s="121">
        <v>13.0</v>
      </c>
      <c r="C202" s="26" t="s">
        <v>222</v>
      </c>
      <c r="D202" s="26"/>
      <c r="E202" s="51"/>
      <c r="F202" s="51"/>
      <c r="G202" s="26"/>
      <c r="H202" s="26"/>
      <c r="I202" s="89">
        <f>+F123</f>
        <v>0</v>
      </c>
      <c r="J202" s="104"/>
      <c r="K202" s="29"/>
      <c r="L202" s="1"/>
    </row>
    <row r="203" ht="15.0" customHeight="1">
      <c r="A203" s="1"/>
      <c r="B203" s="121"/>
      <c r="C203" s="26"/>
      <c r="D203" s="26"/>
      <c r="E203" s="51"/>
      <c r="F203" s="51"/>
      <c r="G203" s="26"/>
      <c r="H203" s="26"/>
      <c r="I203" s="26"/>
      <c r="J203" s="104"/>
      <c r="K203" s="29"/>
      <c r="L203" s="1"/>
    </row>
    <row r="204" ht="15.0" customHeight="1">
      <c r="A204" s="1"/>
      <c r="B204" s="121">
        <v>14.0</v>
      </c>
      <c r="C204" s="26" t="s">
        <v>223</v>
      </c>
      <c r="D204" s="26"/>
      <c r="E204" s="26"/>
      <c r="F204" s="26"/>
      <c r="G204" s="26"/>
      <c r="H204" s="26"/>
      <c r="I204" s="34">
        <f>H92</f>
        <v>0</v>
      </c>
      <c r="J204" s="137"/>
      <c r="K204" s="29"/>
      <c r="L204" s="1"/>
    </row>
    <row r="205" ht="15.0" customHeight="1">
      <c r="A205" s="1"/>
      <c r="B205" s="121"/>
      <c r="C205" s="26"/>
      <c r="D205" s="26"/>
      <c r="E205" s="51"/>
      <c r="F205" s="138"/>
      <c r="G205" s="26"/>
      <c r="H205" s="26"/>
      <c r="I205" s="26"/>
      <c r="J205" s="139"/>
      <c r="K205" s="29"/>
      <c r="L205" s="1"/>
    </row>
    <row r="206" ht="15.0" customHeight="1">
      <c r="A206" s="1"/>
      <c r="B206" s="121">
        <v>15.0</v>
      </c>
      <c r="C206" s="26" t="s">
        <v>224</v>
      </c>
      <c r="D206" s="26"/>
      <c r="E206" s="51"/>
      <c r="F206" s="138"/>
      <c r="G206" s="26"/>
      <c r="H206" s="26"/>
      <c r="I206" s="140">
        <f>+I200-I202-I204</f>
        <v>0</v>
      </c>
      <c r="J206" s="139"/>
      <c r="K206" s="29"/>
      <c r="L206" s="1"/>
    </row>
    <row r="207" ht="15.0" customHeight="1">
      <c r="A207" s="1"/>
      <c r="B207" s="141"/>
      <c r="C207" s="115"/>
      <c r="D207" s="115"/>
      <c r="E207" s="142"/>
      <c r="F207" s="143" t="str">
        <f>IF(I207&gt;50,"Out of Balance by:",IF(I207&lt;-50,"Out of Balance by:",""))</f>
        <v/>
      </c>
      <c r="G207" s="133"/>
      <c r="H207" s="133"/>
      <c r="I207" s="144">
        <f>+I206-F92</f>
        <v>0</v>
      </c>
      <c r="J207" s="145"/>
      <c r="K207" s="29"/>
      <c r="L207" s="1"/>
    </row>
    <row r="208" ht="15.0" customHeight="1">
      <c r="A208" s="1"/>
      <c r="B208" s="29"/>
      <c r="C208" s="146"/>
      <c r="D208" s="146"/>
      <c r="E208" s="147"/>
      <c r="F208" s="147"/>
      <c r="G208" s="148"/>
      <c r="H208" s="26"/>
      <c r="I208" s="26"/>
      <c r="J208" s="26"/>
      <c r="K208" s="26"/>
      <c r="L208" s="1"/>
    </row>
    <row r="209" ht="15.0" customHeight="1">
      <c r="A209" s="1"/>
      <c r="B209" s="149" t="s">
        <v>225</v>
      </c>
      <c r="C209" s="150"/>
      <c r="D209" s="151" t="str">
        <f>D3</f>
        <v/>
      </c>
      <c r="E209" s="7"/>
      <c r="F209" s="8"/>
      <c r="G209" s="150"/>
      <c r="H209" s="150"/>
      <c r="I209" s="150"/>
      <c r="J209" s="150"/>
      <c r="K209" s="26"/>
      <c r="L209" s="1"/>
    </row>
    <row r="210" ht="15.0" customHeight="1">
      <c r="A210" s="1"/>
      <c r="B210" s="150"/>
      <c r="C210" s="150"/>
      <c r="D210" s="150"/>
      <c r="E210" s="150"/>
      <c r="F210" s="150"/>
      <c r="G210" s="150"/>
      <c r="H210" s="150"/>
      <c r="I210" s="150"/>
      <c r="J210" s="150"/>
      <c r="K210" s="152"/>
      <c r="L210" s="1"/>
    </row>
    <row r="211" ht="15.0" customHeight="1">
      <c r="A211" s="1"/>
      <c r="B211" s="111" t="s">
        <v>226</v>
      </c>
      <c r="C211" s="150"/>
      <c r="D211" s="150"/>
      <c r="E211" s="150"/>
      <c r="F211" s="150"/>
      <c r="G211" s="150"/>
      <c r="H211" s="150"/>
      <c r="I211" s="150"/>
      <c r="J211" s="150"/>
      <c r="K211" s="153"/>
      <c r="L211" s="1"/>
    </row>
    <row r="212" ht="15.0" customHeight="1">
      <c r="A212" s="1"/>
      <c r="B212" s="150"/>
      <c r="C212" s="150"/>
      <c r="D212" s="150"/>
      <c r="E212" s="150"/>
      <c r="F212" s="150"/>
      <c r="G212" s="150"/>
      <c r="H212" s="150"/>
      <c r="I212" s="150"/>
      <c r="J212" s="150"/>
      <c r="K212" s="154"/>
      <c r="L212" s="1"/>
    </row>
    <row r="213" ht="15.0" customHeight="1">
      <c r="A213" s="1"/>
      <c r="B213" s="111" t="s">
        <v>227</v>
      </c>
      <c r="C213" s="150"/>
      <c r="D213" s="150"/>
      <c r="E213" s="150"/>
      <c r="F213" s="150"/>
      <c r="G213" s="150"/>
      <c r="H213" s="150"/>
      <c r="I213" s="150"/>
      <c r="J213" s="150"/>
      <c r="K213" s="29"/>
      <c r="L213" s="1"/>
    </row>
    <row r="214" ht="15.0" customHeight="1">
      <c r="A214" s="1"/>
      <c r="B214" s="150"/>
      <c r="C214" s="150"/>
      <c r="D214" s="150"/>
      <c r="E214" s="150"/>
      <c r="F214" s="150"/>
      <c r="G214" s="150"/>
      <c r="H214" s="150"/>
      <c r="I214" s="150"/>
      <c r="J214" s="150"/>
      <c r="K214" s="29"/>
      <c r="L214" s="1"/>
    </row>
    <row r="215" ht="15.0" customHeight="1">
      <c r="A215" s="1"/>
      <c r="C215" s="150" t="s">
        <v>228</v>
      </c>
      <c r="E215" s="150"/>
      <c r="F215" s="150"/>
      <c r="G215" s="150"/>
      <c r="H215" s="150"/>
      <c r="I215" s="65">
        <f>+I200</f>
        <v>0</v>
      </c>
      <c r="J215" s="150"/>
      <c r="K215" s="29"/>
      <c r="L215" s="1"/>
    </row>
    <row r="216" ht="15.0" customHeight="1">
      <c r="A216" s="1"/>
      <c r="C216" s="150" t="s">
        <v>229</v>
      </c>
      <c r="E216" s="150"/>
      <c r="F216" s="150"/>
      <c r="G216" s="150"/>
      <c r="H216" s="150"/>
      <c r="I216" s="65">
        <f>+I202</f>
        <v>0</v>
      </c>
      <c r="J216" s="150"/>
      <c r="K216" s="29"/>
      <c r="L216" s="1"/>
    </row>
    <row r="217" ht="15.0" customHeight="1">
      <c r="A217" s="1"/>
      <c r="C217" s="150" t="s">
        <v>230</v>
      </c>
      <c r="E217" s="150"/>
      <c r="F217" s="150"/>
      <c r="G217" s="150"/>
      <c r="H217" s="150"/>
      <c r="I217" s="65">
        <f>+I206</f>
        <v>0</v>
      </c>
      <c r="J217" s="150"/>
      <c r="K217" s="29"/>
      <c r="L217" s="1"/>
    </row>
    <row r="218" ht="15.0" customHeight="1">
      <c r="A218" s="1"/>
      <c r="C218" s="150" t="s">
        <v>231</v>
      </c>
      <c r="E218" s="150"/>
      <c r="F218" s="150"/>
      <c r="G218" s="150"/>
      <c r="H218" s="150"/>
      <c r="I218" s="155">
        <f>I204</f>
        <v>0</v>
      </c>
      <c r="J218" s="150"/>
      <c r="K218" s="29"/>
      <c r="L218" s="1"/>
    </row>
    <row r="219" ht="15.0" customHeight="1">
      <c r="A219" s="1"/>
      <c r="B219" s="150"/>
      <c r="C219" s="150"/>
      <c r="D219" s="150"/>
      <c r="E219" s="150"/>
      <c r="F219" s="150"/>
      <c r="G219" s="150"/>
      <c r="H219" s="150"/>
      <c r="I219" s="37"/>
      <c r="J219" s="150"/>
      <c r="K219" s="29"/>
      <c r="L219" s="1"/>
    </row>
    <row r="220" ht="15.0" customHeight="1">
      <c r="A220" s="1"/>
      <c r="B220" s="37" t="s">
        <v>232</v>
      </c>
      <c r="C220" s="150"/>
      <c r="D220" s="150"/>
      <c r="E220" s="150"/>
      <c r="F220" s="150"/>
      <c r="G220" s="150"/>
      <c r="H220" s="150"/>
      <c r="I220" s="37"/>
      <c r="J220" s="150"/>
      <c r="K220" s="29"/>
      <c r="L220" s="1"/>
    </row>
    <row r="221" ht="15.0" customHeight="1">
      <c r="A221" s="1"/>
      <c r="B221" s="37"/>
      <c r="C221" s="150"/>
      <c r="D221" s="150"/>
      <c r="E221" s="150"/>
      <c r="F221" s="150"/>
      <c r="G221" s="150"/>
      <c r="H221" s="150"/>
      <c r="I221" s="37"/>
      <c r="J221" s="150"/>
      <c r="K221" s="29"/>
      <c r="L221" s="1"/>
    </row>
    <row r="222" ht="15.0" customHeight="1">
      <c r="A222" s="1"/>
      <c r="C222" s="156" t="s">
        <v>233</v>
      </c>
      <c r="I222" s="37"/>
      <c r="J222" s="150"/>
      <c r="K222" s="29"/>
      <c r="L222" s="1"/>
    </row>
    <row r="223" ht="15.0" customHeight="1">
      <c r="A223" s="1"/>
      <c r="B223" s="29"/>
      <c r="C223" s="157" t="s">
        <v>234</v>
      </c>
      <c r="I223" s="37"/>
      <c r="J223" s="150"/>
      <c r="K223" s="29"/>
      <c r="L223" s="1"/>
    </row>
    <row r="224" ht="15.0" customHeight="1">
      <c r="A224" s="1"/>
      <c r="B224" s="29"/>
      <c r="I224" s="37"/>
      <c r="J224" s="150"/>
      <c r="K224" s="29"/>
      <c r="L224" s="1"/>
    </row>
    <row r="225" ht="15.0" customHeight="1">
      <c r="A225" s="1"/>
      <c r="B225" s="29"/>
      <c r="C225" s="123" t="s">
        <v>235</v>
      </c>
      <c r="I225" s="37"/>
      <c r="J225" s="150"/>
      <c r="K225" s="29"/>
      <c r="L225" s="1"/>
    </row>
    <row r="226" ht="15.0" customHeight="1">
      <c r="A226" s="1"/>
      <c r="B226" s="150"/>
      <c r="I226" s="37"/>
      <c r="J226" s="150"/>
      <c r="K226" s="29"/>
      <c r="L226" s="1"/>
    </row>
    <row r="227" ht="15.0" customHeight="1">
      <c r="A227" s="1"/>
      <c r="B227" s="150"/>
      <c r="C227" s="158"/>
      <c r="D227" s="158"/>
      <c r="E227" s="158"/>
      <c r="F227" s="158"/>
      <c r="G227" s="158"/>
      <c r="H227" s="158"/>
      <c r="I227" s="37"/>
      <c r="J227" s="150"/>
      <c r="K227" s="29"/>
      <c r="L227" s="1"/>
    </row>
    <row r="228" ht="15.0" customHeight="1">
      <c r="A228" s="1"/>
      <c r="B228" s="29"/>
      <c r="C228" s="150" t="s">
        <v>236</v>
      </c>
      <c r="D228" s="150"/>
      <c r="E228" s="150"/>
      <c r="F228" s="150"/>
      <c r="G228" s="150"/>
      <c r="H228" s="150"/>
      <c r="I228" s="37"/>
      <c r="J228" s="150"/>
      <c r="K228" s="29"/>
      <c r="L228" s="1"/>
    </row>
    <row r="229" ht="15.0" customHeight="1">
      <c r="A229" s="1"/>
      <c r="B229" s="29"/>
      <c r="C229" s="29"/>
      <c r="D229" s="29"/>
      <c r="E229" s="29"/>
      <c r="F229" s="29"/>
      <c r="G229" s="29"/>
      <c r="H229" s="29"/>
      <c r="I229" s="29"/>
      <c r="J229" s="29"/>
      <c r="K229" s="29"/>
      <c r="L229" s="1"/>
    </row>
    <row r="230" ht="15.0" customHeight="1">
      <c r="A230" s="1"/>
      <c r="B230" s="159"/>
      <c r="C230" s="160" t="s">
        <v>237</v>
      </c>
      <c r="D230" s="7"/>
      <c r="E230" s="7"/>
      <c r="F230" s="8"/>
      <c r="G230" s="161" t="s">
        <v>212</v>
      </c>
      <c r="H230" s="8"/>
      <c r="I230" s="162"/>
      <c r="J230" s="159"/>
      <c r="K230" s="29"/>
      <c r="L230" s="1"/>
    </row>
    <row r="231" ht="15.0" customHeight="1">
      <c r="A231" s="1"/>
      <c r="B231" s="159"/>
      <c r="C231" s="163" t="str">
        <f t="shared" ref="C231:C235" si="29">IF(G231=0,"","?")</f>
        <v/>
      </c>
      <c r="D231" s="7"/>
      <c r="E231" s="7"/>
      <c r="F231" s="8"/>
      <c r="G231" s="164"/>
      <c r="H231" s="8"/>
      <c r="I231" s="159"/>
      <c r="J231" s="159"/>
      <c r="K231" s="29"/>
      <c r="L231" s="1"/>
    </row>
    <row r="232" ht="15.0" customHeight="1">
      <c r="A232" s="1"/>
      <c r="B232" s="159"/>
      <c r="C232" s="163" t="str">
        <f t="shared" si="29"/>
        <v/>
      </c>
      <c r="D232" s="7"/>
      <c r="E232" s="7"/>
      <c r="F232" s="8"/>
      <c r="G232" s="164"/>
      <c r="H232" s="8"/>
      <c r="I232" s="159"/>
      <c r="J232" s="159"/>
      <c r="K232" s="29"/>
      <c r="L232" s="1"/>
    </row>
    <row r="233" ht="15.0" customHeight="1">
      <c r="A233" s="1"/>
      <c r="B233" s="159"/>
      <c r="C233" s="163" t="str">
        <f t="shared" si="29"/>
        <v/>
      </c>
      <c r="D233" s="7"/>
      <c r="E233" s="7"/>
      <c r="F233" s="8"/>
      <c r="G233" s="164"/>
      <c r="H233" s="8"/>
      <c r="I233" s="159"/>
      <c r="J233" s="159"/>
      <c r="K233" s="29"/>
      <c r="L233" s="1"/>
    </row>
    <row r="234" ht="15.0" customHeight="1">
      <c r="A234" s="1"/>
      <c r="B234" s="159"/>
      <c r="C234" s="163" t="str">
        <f t="shared" si="29"/>
        <v/>
      </c>
      <c r="D234" s="7"/>
      <c r="E234" s="7"/>
      <c r="F234" s="8"/>
      <c r="G234" s="164"/>
      <c r="H234" s="8"/>
      <c r="I234" s="159"/>
      <c r="J234" s="159"/>
      <c r="K234" s="29"/>
      <c r="L234" s="1"/>
    </row>
    <row r="235" ht="15.0" customHeight="1">
      <c r="A235" s="1"/>
      <c r="B235" s="159"/>
      <c r="C235" s="163" t="str">
        <f t="shared" si="29"/>
        <v/>
      </c>
      <c r="D235" s="7"/>
      <c r="E235" s="7"/>
      <c r="F235" s="8"/>
      <c r="G235" s="164"/>
      <c r="H235" s="8"/>
      <c r="I235" s="159"/>
      <c r="J235" s="159"/>
      <c r="K235" s="29"/>
      <c r="L235" s="1"/>
    </row>
    <row r="236" ht="15.0" customHeight="1">
      <c r="A236" s="1"/>
      <c r="B236" s="150"/>
      <c r="C236" s="165" t="s">
        <v>238</v>
      </c>
      <c r="D236" s="66"/>
      <c r="E236" s="166"/>
      <c r="F236" s="167"/>
      <c r="G236" s="168">
        <f>SUM(G231:H235)</f>
        <v>0</v>
      </c>
      <c r="H236" s="8"/>
      <c r="I236" s="37"/>
      <c r="J236" s="150"/>
      <c r="K236" s="29"/>
      <c r="L236" s="1"/>
    </row>
    <row r="237" ht="15.0" customHeight="1">
      <c r="A237" s="1"/>
      <c r="B237" s="150"/>
      <c r="C237" s="150"/>
      <c r="D237" s="150"/>
      <c r="E237" s="150"/>
      <c r="F237" s="150"/>
      <c r="G237" s="150"/>
      <c r="H237" s="150"/>
      <c r="I237" s="37"/>
      <c r="J237" s="150"/>
      <c r="K237" s="29"/>
      <c r="L237" s="1"/>
    </row>
    <row r="238" ht="15.0" customHeight="1">
      <c r="A238" s="1"/>
      <c r="B238" s="150"/>
      <c r="C238" s="165" t="s">
        <v>239</v>
      </c>
      <c r="D238" s="66"/>
      <c r="E238" s="166"/>
      <c r="F238" s="167"/>
      <c r="G238" s="168">
        <f>-G236+I217</f>
        <v>0</v>
      </c>
      <c r="H238" s="8"/>
      <c r="I238" s="37"/>
      <c r="J238" s="150"/>
      <c r="K238" s="29"/>
      <c r="L238" s="1"/>
    </row>
    <row r="239" ht="15.0" customHeight="1">
      <c r="A239" s="1"/>
      <c r="B239" s="150"/>
      <c r="C239" s="150"/>
      <c r="D239" s="150"/>
      <c r="E239" s="150"/>
      <c r="F239" s="150"/>
      <c r="G239" s="150"/>
      <c r="H239" s="150"/>
      <c r="I239" s="37"/>
      <c r="J239" s="150"/>
      <c r="K239" s="29"/>
      <c r="L239" s="1"/>
    </row>
    <row r="240" ht="15.0" customHeight="1">
      <c r="A240" s="1"/>
      <c r="B240" s="150"/>
      <c r="C240" s="150"/>
      <c r="D240" s="150"/>
      <c r="E240" s="150"/>
      <c r="F240" s="150"/>
      <c r="G240" s="150"/>
      <c r="H240" s="150"/>
      <c r="I240" s="37"/>
      <c r="J240" s="150"/>
      <c r="K240" s="29"/>
      <c r="L240" s="1"/>
    </row>
    <row r="241" ht="15.0" customHeight="1">
      <c r="A241" s="1"/>
      <c r="B241" s="37" t="s">
        <v>240</v>
      </c>
      <c r="C241" s="150"/>
      <c r="D241" s="150"/>
      <c r="E241" s="150"/>
      <c r="F241" s="150"/>
      <c r="G241" s="150"/>
      <c r="H241" s="150"/>
      <c r="I241" s="150"/>
      <c r="J241" s="150"/>
      <c r="K241" s="29"/>
      <c r="L241" s="1"/>
    </row>
    <row r="242" ht="15.0" customHeight="1">
      <c r="A242" s="1"/>
      <c r="B242" s="37"/>
      <c r="C242" s="150"/>
      <c r="D242" s="150"/>
      <c r="E242" s="150"/>
      <c r="F242" s="150"/>
      <c r="G242" s="150"/>
      <c r="H242" s="150"/>
      <c r="I242" s="150"/>
      <c r="J242" s="150"/>
      <c r="K242" s="29"/>
      <c r="L242" s="1"/>
    </row>
    <row r="243" ht="15.0" customHeight="1">
      <c r="A243" s="1"/>
      <c r="C243" s="26" t="s">
        <v>241</v>
      </c>
      <c r="E243" s="150"/>
      <c r="F243" s="150"/>
      <c r="G243" s="150"/>
      <c r="H243" s="150"/>
      <c r="I243" s="169">
        <f>I17+I18+I19</f>
        <v>0</v>
      </c>
      <c r="J243" s="150"/>
      <c r="K243" s="29"/>
      <c r="L243" s="1"/>
    </row>
    <row r="244" ht="15.0" customHeight="1">
      <c r="A244" s="1"/>
      <c r="C244" s="150" t="s">
        <v>242</v>
      </c>
      <c r="E244" s="150"/>
      <c r="F244" s="150"/>
      <c r="G244" s="150"/>
      <c r="H244" s="150"/>
      <c r="I244" s="170" t="str">
        <f>+I217/I243</f>
        <v>#DIV/0!</v>
      </c>
      <c r="J244" s="150"/>
      <c r="K244" s="29"/>
      <c r="L244" s="1"/>
    </row>
    <row r="245" ht="15.0" customHeight="1">
      <c r="A245" s="1"/>
      <c r="B245" s="150"/>
      <c r="C245" s="150"/>
      <c r="D245" s="150"/>
      <c r="E245" s="150"/>
      <c r="F245" s="150"/>
      <c r="G245" s="150"/>
      <c r="H245" s="150"/>
      <c r="I245" s="150"/>
      <c r="J245" s="150"/>
      <c r="K245" s="29"/>
      <c r="L245" s="1"/>
    </row>
    <row r="246" ht="15.0" customHeight="1">
      <c r="A246" s="1"/>
      <c r="B246" s="158" t="s">
        <v>243</v>
      </c>
      <c r="I246" s="150"/>
      <c r="J246" s="150"/>
      <c r="K246" s="29"/>
      <c r="L246" s="1"/>
    </row>
    <row r="247" ht="15.0" customHeight="1">
      <c r="A247" s="1"/>
      <c r="I247" s="150"/>
      <c r="J247" s="150"/>
      <c r="K247" s="29"/>
      <c r="L247" s="1"/>
    </row>
    <row r="248" ht="15.0" customHeight="1">
      <c r="A248" s="1"/>
      <c r="B248" s="150"/>
      <c r="C248" s="150"/>
      <c r="D248" s="150"/>
      <c r="E248" s="150"/>
      <c r="F248" s="150"/>
      <c r="G248" s="150"/>
      <c r="H248" s="150"/>
      <c r="I248" s="150"/>
      <c r="J248" s="150"/>
      <c r="K248" s="29"/>
      <c r="L248" s="1"/>
    </row>
    <row r="249" ht="15.0" customHeight="1">
      <c r="A249" s="1"/>
      <c r="B249" s="157"/>
      <c r="C249" s="157"/>
      <c r="J249" s="29"/>
      <c r="K249" s="29"/>
      <c r="L249" s="1"/>
    </row>
    <row r="250" ht="15.0" customHeight="1">
      <c r="A250" s="171"/>
      <c r="B250" s="172"/>
      <c r="C250" s="53" t="s">
        <v>244</v>
      </c>
      <c r="D250" s="173"/>
      <c r="E250" s="173"/>
      <c r="F250" s="173"/>
      <c r="G250" s="173"/>
      <c r="H250" s="173"/>
      <c r="I250" s="173"/>
      <c r="J250" s="173"/>
      <c r="K250" s="29"/>
      <c r="L250" s="1"/>
    </row>
    <row r="251" ht="15.0" customHeight="1">
      <c r="A251" s="174"/>
      <c r="B251" s="173"/>
      <c r="C251" s="173"/>
      <c r="D251" s="173"/>
      <c r="E251" s="173"/>
      <c r="F251" s="173"/>
      <c r="G251" s="173"/>
      <c r="H251" s="173"/>
      <c r="I251" s="173"/>
      <c r="J251" s="173"/>
      <c r="K251" s="29"/>
      <c r="L251" s="1"/>
    </row>
    <row r="252" ht="15.0" customHeight="1">
      <c r="A252" s="175"/>
      <c r="B252" s="176"/>
      <c r="C252" s="177" t="s">
        <v>245</v>
      </c>
      <c r="D252" s="176"/>
      <c r="E252" s="176"/>
      <c r="F252" s="176"/>
      <c r="G252" s="176"/>
      <c r="H252" s="176"/>
      <c r="I252" s="176"/>
      <c r="J252" s="176"/>
      <c r="K252" s="26"/>
      <c r="L252" s="1"/>
    </row>
    <row r="253" ht="15.0" customHeight="1">
      <c r="A253" s="175"/>
      <c r="B253" s="176"/>
      <c r="C253" s="176"/>
      <c r="D253" s="176"/>
      <c r="F253" s="176"/>
      <c r="G253" s="176"/>
      <c r="H253" s="176"/>
      <c r="I253" s="176"/>
      <c r="J253" s="176"/>
      <c r="K253" s="26"/>
      <c r="L253" s="1"/>
    </row>
    <row r="254" ht="15.0" customHeight="1">
      <c r="A254" s="19"/>
      <c r="B254" s="26"/>
      <c r="C254" s="26"/>
      <c r="D254" s="26" t="s">
        <v>246</v>
      </c>
      <c r="F254" s="26"/>
      <c r="G254" s="26"/>
      <c r="H254" s="26"/>
      <c r="I254" s="26"/>
      <c r="J254" s="26"/>
      <c r="K254" s="26"/>
      <c r="L254" s="1"/>
    </row>
    <row r="255" ht="15.0" customHeight="1">
      <c r="A255" s="19"/>
      <c r="B255" s="26"/>
      <c r="C255" s="26"/>
      <c r="D255" s="26" t="s">
        <v>247</v>
      </c>
      <c r="F255" s="26"/>
      <c r="G255" s="26"/>
      <c r="H255" s="26"/>
      <c r="I255" s="26"/>
      <c r="J255" s="26"/>
      <c r="K255" s="26"/>
      <c r="L255" s="1"/>
    </row>
    <row r="256" ht="15.0" customHeight="1">
      <c r="A256" s="19"/>
      <c r="B256" s="26"/>
      <c r="C256" s="26"/>
      <c r="D256" s="26" t="s">
        <v>248</v>
      </c>
      <c r="E256" s="26"/>
      <c r="F256" s="26"/>
      <c r="G256" s="26"/>
      <c r="H256" s="26"/>
      <c r="I256" s="26"/>
      <c r="J256" s="26"/>
      <c r="K256" s="26"/>
      <c r="L256" s="1"/>
    </row>
    <row r="257" ht="15.0" customHeight="1">
      <c r="A257" s="19"/>
      <c r="B257" s="26"/>
      <c r="C257" s="26"/>
      <c r="D257" s="26"/>
      <c r="E257" s="26"/>
      <c r="F257" s="26"/>
      <c r="G257" s="26"/>
      <c r="H257" s="26"/>
      <c r="I257" s="26"/>
      <c r="J257" s="26"/>
      <c r="K257" s="26"/>
      <c r="L257" s="1"/>
    </row>
    <row r="258" ht="15.0" customHeight="1">
      <c r="A258" s="19"/>
      <c r="B258" s="26"/>
      <c r="C258" s="123" t="s">
        <v>249</v>
      </c>
      <c r="K258" s="26"/>
      <c r="L258" s="1"/>
    </row>
    <row r="259" ht="15.0" customHeight="1">
      <c r="A259" s="19"/>
      <c r="B259" s="26"/>
      <c r="K259" s="26"/>
      <c r="L259" s="1"/>
    </row>
    <row r="260" ht="15.0" customHeight="1">
      <c r="A260" s="19"/>
      <c r="B260" s="26"/>
      <c r="D260" s="178" t="s">
        <v>250</v>
      </c>
      <c r="E260" s="29"/>
      <c r="F260" s="179"/>
      <c r="G260" s="179"/>
      <c r="H260" s="179"/>
      <c r="I260" s="179"/>
      <c r="J260" s="179"/>
      <c r="K260" s="179"/>
      <c r="L260" s="180"/>
    </row>
    <row r="261" ht="15.0" customHeight="1">
      <c r="A261" s="19"/>
      <c r="B261" s="26"/>
      <c r="D261" s="178" t="s">
        <v>251</v>
      </c>
      <c r="E261" s="29"/>
      <c r="F261" s="181"/>
      <c r="G261" s="181"/>
      <c r="H261" s="181"/>
      <c r="I261" s="181"/>
      <c r="J261" s="181"/>
      <c r="K261" s="181"/>
      <c r="L261" s="182"/>
    </row>
    <row r="262" ht="15.0" customHeight="1">
      <c r="A262" s="19"/>
      <c r="B262" s="26"/>
      <c r="D262" s="183" t="s">
        <v>252</v>
      </c>
      <c r="E262" s="29"/>
      <c r="F262" s="183"/>
      <c r="G262" s="183"/>
      <c r="H262" s="183"/>
      <c r="I262" s="183"/>
      <c r="J262" s="183"/>
      <c r="K262" s="183"/>
      <c r="L262" s="1"/>
    </row>
    <row r="263" ht="15.0" customHeight="1">
      <c r="A263" s="19"/>
      <c r="B263" s="26"/>
      <c r="C263" s="26"/>
      <c r="D263" s="176"/>
      <c r="E263" s="26"/>
      <c r="F263" s="26"/>
      <c r="G263" s="26"/>
      <c r="H263" s="26"/>
      <c r="I263" s="26"/>
      <c r="J263" s="26"/>
      <c r="K263" s="26"/>
      <c r="L263" s="1"/>
    </row>
    <row r="264" ht="15.0" customHeight="1">
      <c r="A264" s="19"/>
      <c r="B264" s="26"/>
      <c r="C264" s="26"/>
      <c r="D264" s="176"/>
      <c r="E264" s="26"/>
      <c r="F264" s="26"/>
      <c r="G264" s="26"/>
      <c r="H264" s="26"/>
      <c r="I264" s="26"/>
      <c r="J264" s="26"/>
      <c r="K264" s="26"/>
      <c r="L264" s="1"/>
    </row>
    <row r="265" ht="15.0" customHeight="1">
      <c r="A265" s="19"/>
      <c r="B265" s="26"/>
      <c r="C265" s="26"/>
      <c r="D265" s="176"/>
      <c r="E265" s="26"/>
      <c r="F265" s="26"/>
      <c r="G265" s="26"/>
      <c r="H265" s="26"/>
      <c r="I265" s="26"/>
      <c r="J265" s="26"/>
      <c r="K265" s="26"/>
      <c r="L265" s="1"/>
    </row>
    <row r="266" ht="15.0" customHeight="1">
      <c r="A266" s="19"/>
      <c r="B266" s="26"/>
      <c r="C266" s="26"/>
      <c r="D266" s="176"/>
      <c r="E266" s="26"/>
      <c r="F266" s="26"/>
      <c r="G266" s="26"/>
      <c r="H266" s="26"/>
      <c r="I266" s="26"/>
      <c r="J266" s="26"/>
      <c r="K266" s="26"/>
      <c r="L266" s="1"/>
    </row>
    <row r="267" ht="15.0" customHeight="1">
      <c r="A267" s="19"/>
      <c r="B267" s="26" t="s">
        <v>253</v>
      </c>
      <c r="C267" s="80"/>
      <c r="D267" s="80"/>
      <c r="E267" s="80"/>
      <c r="F267" s="80"/>
      <c r="G267" s="80"/>
      <c r="H267" s="26"/>
      <c r="I267" s="26"/>
      <c r="J267" s="26"/>
      <c r="K267" s="26"/>
      <c r="L267" s="1"/>
    </row>
    <row r="268" ht="15.0" customHeight="1">
      <c r="A268" s="19"/>
      <c r="B268" s="26"/>
      <c r="C268" s="26" t="s">
        <v>254</v>
      </c>
      <c r="D268" s="26"/>
      <c r="E268" s="26"/>
      <c r="F268" s="26"/>
      <c r="G268" s="26"/>
      <c r="H268" s="26"/>
      <c r="I268" s="26"/>
      <c r="J268" s="26"/>
      <c r="K268" s="26"/>
      <c r="L268" s="1"/>
    </row>
    <row r="269" ht="15.0" customHeight="1">
      <c r="A269" s="19"/>
      <c r="B269" s="26"/>
      <c r="C269" s="26"/>
      <c r="D269" s="26"/>
      <c r="E269" s="26"/>
      <c r="F269" s="26"/>
      <c r="G269" s="26"/>
      <c r="H269" s="26"/>
      <c r="I269" s="26"/>
      <c r="J269" s="26"/>
      <c r="K269" s="26"/>
      <c r="L269" s="1"/>
    </row>
    <row r="270" ht="15.0" customHeight="1">
      <c r="A270" s="19"/>
      <c r="B270" s="26"/>
      <c r="C270" s="26"/>
      <c r="D270" s="26"/>
      <c r="E270" s="26"/>
      <c r="F270" s="26"/>
      <c r="G270" s="26"/>
      <c r="H270" s="26"/>
      <c r="I270" s="26"/>
      <c r="J270" s="26"/>
      <c r="K270" s="26"/>
      <c r="L270" s="1"/>
    </row>
    <row r="271" ht="15.0" customHeight="1">
      <c r="A271" s="19"/>
      <c r="B271" s="26"/>
      <c r="C271" s="26"/>
      <c r="D271" s="26"/>
      <c r="E271" s="26"/>
      <c r="F271" s="26"/>
      <c r="G271" s="26"/>
      <c r="H271" s="26"/>
      <c r="I271" s="26"/>
      <c r="J271" s="26"/>
      <c r="K271" s="26"/>
      <c r="L271" s="1"/>
    </row>
    <row r="272" ht="15.0" customHeight="1">
      <c r="A272" s="19"/>
      <c r="B272" s="26" t="s">
        <v>255</v>
      </c>
      <c r="C272" s="80"/>
      <c r="D272" s="80"/>
      <c r="E272" s="80"/>
      <c r="F272" s="80"/>
      <c r="G272" s="80"/>
      <c r="H272" s="51" t="s">
        <v>256</v>
      </c>
      <c r="I272" s="184"/>
      <c r="J272" s="184"/>
      <c r="K272" s="26"/>
      <c r="L272" s="1"/>
    </row>
    <row r="273" ht="15.0" customHeight="1">
      <c r="A273" s="19"/>
      <c r="B273" s="26"/>
      <c r="C273" s="26"/>
      <c r="D273" s="26"/>
      <c r="E273" s="26"/>
      <c r="F273" s="26"/>
      <c r="G273" s="26"/>
      <c r="H273" s="26"/>
      <c r="I273" s="26"/>
      <c r="J273" s="26"/>
      <c r="K273" s="26"/>
      <c r="L273" s="1"/>
    </row>
    <row r="274" ht="15.0" customHeight="1">
      <c r="A274" s="19"/>
      <c r="B274" s="26"/>
      <c r="C274" s="26"/>
      <c r="D274" s="26"/>
      <c r="E274" s="26"/>
      <c r="F274" s="26"/>
      <c r="G274" s="26"/>
      <c r="H274" s="26"/>
      <c r="I274" s="26"/>
      <c r="J274" s="26"/>
      <c r="K274" s="26"/>
      <c r="L274" s="1"/>
    </row>
    <row r="275" ht="15.0" customHeight="1">
      <c r="A275" s="19"/>
      <c r="B275" s="26"/>
      <c r="C275" s="26"/>
      <c r="D275" s="26"/>
      <c r="E275" s="26"/>
      <c r="F275" s="26"/>
      <c r="G275" s="26"/>
      <c r="H275" s="26"/>
      <c r="I275" s="26"/>
      <c r="J275" s="26"/>
      <c r="K275" s="26"/>
      <c r="L275" s="1"/>
    </row>
    <row r="276" ht="15.0" customHeight="1">
      <c r="A276" s="19"/>
      <c r="B276" s="26"/>
      <c r="C276" s="26"/>
      <c r="D276" s="26"/>
      <c r="E276" s="26"/>
      <c r="F276" s="26"/>
      <c r="G276" s="26"/>
      <c r="H276" s="26"/>
      <c r="I276" s="26"/>
      <c r="J276" s="26"/>
      <c r="K276" s="26"/>
      <c r="L276" s="1"/>
    </row>
    <row r="277" ht="15.0" customHeight="1">
      <c r="A277" s="19"/>
      <c r="B277" s="185" t="s">
        <v>257</v>
      </c>
      <c r="K277" s="185"/>
      <c r="L277" s="1"/>
    </row>
    <row r="278" ht="15.0" customHeight="1">
      <c r="A278" s="19"/>
      <c r="K278" s="185"/>
      <c r="L278" s="1"/>
    </row>
    <row r="279" ht="15.0" customHeight="1">
      <c r="A279" s="1"/>
      <c r="B279" s="185" t="s">
        <v>258</v>
      </c>
      <c r="K279" s="185"/>
      <c r="L279" s="1"/>
    </row>
    <row r="280" ht="9.75" customHeight="1">
      <c r="A280" s="1"/>
      <c r="B280" s="29"/>
      <c r="C280" s="29"/>
      <c r="D280" s="29"/>
      <c r="E280" s="29"/>
      <c r="F280" s="29"/>
      <c r="G280" s="29"/>
      <c r="H280" s="29"/>
      <c r="I280" s="29"/>
      <c r="J280" s="29"/>
      <c r="K280" s="26"/>
      <c r="L280" s="1"/>
    </row>
    <row r="281" ht="21.0" customHeight="1">
      <c r="A281" s="1"/>
      <c r="B281" s="186" t="s">
        <v>259</v>
      </c>
      <c r="J281" s="29"/>
      <c r="K281" s="26"/>
      <c r="L281" s="1"/>
    </row>
    <row r="282" ht="15.0" customHeight="1">
      <c r="A282" s="1"/>
      <c r="B282" s="186"/>
      <c r="C282" s="186"/>
      <c r="D282" s="186"/>
      <c r="E282" s="186"/>
      <c r="F282" s="186"/>
      <c r="G282" s="186"/>
      <c r="H282" s="186"/>
      <c r="I282" s="186"/>
      <c r="J282" s="29"/>
      <c r="K282" s="26"/>
      <c r="L282" s="1"/>
    </row>
    <row r="283" ht="15.0" customHeight="1">
      <c r="A283" s="187"/>
      <c r="B283" s="188" t="str">
        <f>+D3</f>
        <v/>
      </c>
      <c r="C283" s="7"/>
      <c r="D283" s="7"/>
      <c r="E283" s="7"/>
      <c r="F283" s="7"/>
      <c r="G283" s="7"/>
      <c r="H283" s="7"/>
      <c r="I283" s="7"/>
      <c r="J283" s="8"/>
      <c r="K283" s="189"/>
      <c r="L283" s="187"/>
      <c r="M283" s="190"/>
      <c r="N283" s="190"/>
      <c r="O283" s="190"/>
      <c r="P283" s="190"/>
      <c r="Q283" s="190"/>
      <c r="R283" s="190"/>
      <c r="S283" s="190"/>
      <c r="T283" s="190"/>
      <c r="U283" s="190"/>
      <c r="V283" s="190"/>
      <c r="W283" s="190"/>
      <c r="X283" s="190"/>
      <c r="Y283" s="190"/>
      <c r="Z283" s="190"/>
    </row>
    <row r="284" ht="15.0" customHeight="1">
      <c r="A284" s="1"/>
      <c r="B284" s="29"/>
      <c r="C284" s="29"/>
      <c r="D284" s="29"/>
      <c r="E284" s="29"/>
      <c r="F284" s="29"/>
      <c r="G284" s="29"/>
      <c r="H284" s="29"/>
      <c r="I284" s="29"/>
      <c r="J284" s="29"/>
      <c r="K284" s="26"/>
      <c r="L284" s="1"/>
    </row>
    <row r="285" ht="15.0" customHeight="1">
      <c r="A285" s="1"/>
      <c r="B285" s="29"/>
      <c r="C285" s="29"/>
      <c r="D285" s="29"/>
      <c r="E285" s="29"/>
      <c r="F285" s="29"/>
      <c r="G285" s="29"/>
      <c r="H285" s="29"/>
      <c r="I285" s="29"/>
      <c r="J285" s="29"/>
      <c r="K285" s="26"/>
      <c r="L285" s="1"/>
    </row>
    <row r="286" ht="15.0" customHeight="1">
      <c r="A286" s="1"/>
      <c r="B286" s="191" t="s">
        <v>260</v>
      </c>
      <c r="C286" s="192"/>
      <c r="D286" s="192"/>
      <c r="E286" s="192"/>
      <c r="F286" s="192"/>
      <c r="G286" s="192"/>
      <c r="H286" s="192"/>
      <c r="I286" s="192"/>
      <c r="J286" s="193"/>
      <c r="K286" s="194"/>
      <c r="L286" s="1"/>
    </row>
    <row r="287" ht="15.0" customHeight="1">
      <c r="A287" s="1"/>
      <c r="B287" s="195" t="s">
        <v>261</v>
      </c>
      <c r="C287" s="196"/>
      <c r="D287" s="196"/>
      <c r="E287" s="196"/>
      <c r="F287" s="196"/>
      <c r="G287" s="196"/>
      <c r="H287" s="196"/>
      <c r="I287" s="196"/>
      <c r="J287" s="196"/>
      <c r="K287" s="197"/>
      <c r="L287" s="1"/>
    </row>
    <row r="288" ht="50.25" customHeight="1">
      <c r="A288" s="1"/>
      <c r="B288" s="198" t="s">
        <v>262</v>
      </c>
      <c r="C288" s="199" t="s">
        <v>263</v>
      </c>
      <c r="D288" s="200"/>
      <c r="E288" s="200"/>
      <c r="F288" s="200"/>
      <c r="G288" s="200"/>
      <c r="H288" s="200"/>
      <c r="I288" s="200"/>
      <c r="J288" s="201"/>
      <c r="K288" s="202"/>
      <c r="L288" s="1"/>
    </row>
    <row r="289" ht="34.5" customHeight="1">
      <c r="A289" s="1"/>
      <c r="B289" s="198" t="s">
        <v>264</v>
      </c>
      <c r="C289" s="203" t="s">
        <v>265</v>
      </c>
      <c r="D289" s="200"/>
      <c r="E289" s="200"/>
      <c r="F289" s="200"/>
      <c r="G289" s="200"/>
      <c r="H289" s="200"/>
      <c r="I289" s="200"/>
      <c r="J289" s="201"/>
      <c r="K289" s="202"/>
      <c r="L289" s="1"/>
    </row>
    <row r="290" ht="48.75" customHeight="1">
      <c r="A290" s="1"/>
      <c r="B290" s="198" t="s">
        <v>262</v>
      </c>
      <c r="C290" s="203" t="s">
        <v>266</v>
      </c>
      <c r="D290" s="200"/>
      <c r="E290" s="200"/>
      <c r="F290" s="200"/>
      <c r="G290" s="200"/>
      <c r="H290" s="200"/>
      <c r="I290" s="200"/>
      <c r="J290" s="201"/>
      <c r="K290" s="202"/>
      <c r="L290" s="1"/>
    </row>
    <row r="291" ht="15.0" customHeight="1">
      <c r="A291" s="1"/>
      <c r="B291" s="198" t="s">
        <v>262</v>
      </c>
      <c r="C291" s="203" t="s">
        <v>267</v>
      </c>
      <c r="D291" s="200"/>
      <c r="E291" s="200"/>
      <c r="F291" s="200"/>
      <c r="G291" s="200"/>
      <c r="H291" s="200"/>
      <c r="I291" s="200"/>
      <c r="J291" s="201"/>
      <c r="K291" s="204"/>
      <c r="L291" s="1"/>
    </row>
    <row r="292" ht="15.0" customHeight="1">
      <c r="A292" s="1"/>
      <c r="B292" s="205"/>
      <c r="C292" s="206"/>
      <c r="D292" s="207" t="s">
        <v>268</v>
      </c>
      <c r="E292" s="200"/>
      <c r="F292" s="200"/>
      <c r="G292" s="200"/>
      <c r="H292" s="200"/>
      <c r="I292" s="200"/>
      <c r="J292" s="201"/>
      <c r="K292" s="204"/>
      <c r="L292" s="1"/>
    </row>
    <row r="293" ht="15.0" customHeight="1">
      <c r="A293" s="1"/>
      <c r="B293" s="205"/>
      <c r="C293" s="206"/>
      <c r="D293" s="207" t="s">
        <v>269</v>
      </c>
      <c r="E293" s="200"/>
      <c r="F293" s="200"/>
      <c r="G293" s="200"/>
      <c r="H293" s="200"/>
      <c r="I293" s="200"/>
      <c r="J293" s="201"/>
      <c r="K293" s="204"/>
      <c r="L293" s="1"/>
    </row>
    <row r="294" ht="15.0" customHeight="1">
      <c r="A294" s="208"/>
      <c r="B294" s="205"/>
      <c r="C294" s="206"/>
      <c r="D294" s="207" t="s">
        <v>270</v>
      </c>
      <c r="E294" s="200"/>
      <c r="F294" s="200"/>
      <c r="G294" s="200"/>
      <c r="H294" s="200"/>
      <c r="I294" s="200"/>
      <c r="J294" s="201"/>
      <c r="K294" s="204"/>
      <c r="L294" s="208"/>
    </row>
    <row r="295" ht="15.0" customHeight="1">
      <c r="A295" s="208"/>
      <c r="B295" s="205"/>
      <c r="C295" s="206"/>
      <c r="D295" s="207" t="s">
        <v>271</v>
      </c>
      <c r="E295" s="200"/>
      <c r="F295" s="200"/>
      <c r="G295" s="200"/>
      <c r="H295" s="200"/>
      <c r="I295" s="200"/>
      <c r="J295" s="201"/>
      <c r="K295" s="204"/>
      <c r="L295" s="208"/>
    </row>
    <row r="296" ht="15.0" customHeight="1">
      <c r="A296" s="208"/>
      <c r="B296" s="205"/>
      <c r="C296" s="206"/>
      <c r="D296" s="209" t="s">
        <v>272</v>
      </c>
      <c r="E296" s="200"/>
      <c r="F296" s="200"/>
      <c r="G296" s="200"/>
      <c r="H296" s="200"/>
      <c r="I296" s="200"/>
      <c r="J296" s="200"/>
      <c r="K296" s="210"/>
      <c r="L296" s="208"/>
    </row>
    <row r="297" ht="48.0" customHeight="1">
      <c r="A297" s="208"/>
      <c r="B297" s="211" t="s">
        <v>273</v>
      </c>
      <c r="C297" s="200"/>
      <c r="D297" s="200"/>
      <c r="E297" s="200"/>
      <c r="F297" s="200"/>
      <c r="G297" s="200"/>
      <c r="H297" s="200"/>
      <c r="I297" s="200"/>
      <c r="J297" s="201"/>
      <c r="K297" s="204"/>
      <c r="L297" s="208"/>
    </row>
    <row r="298" ht="15.0" hidden="1" customHeight="1">
      <c r="A298" s="208"/>
      <c r="B298" s="212"/>
      <c r="C298" s="213"/>
      <c r="D298" s="213"/>
      <c r="E298" s="213"/>
      <c r="F298" s="213"/>
      <c r="G298" s="213"/>
      <c r="H298" s="213"/>
      <c r="I298" s="213"/>
      <c r="J298" s="213"/>
      <c r="K298" s="214"/>
      <c r="L298" s="208"/>
    </row>
    <row r="299" ht="15.0" customHeight="1">
      <c r="A299" s="208"/>
      <c r="B299" s="215"/>
      <c r="C299" s="215"/>
      <c r="D299" s="216"/>
      <c r="K299" s="215"/>
      <c r="L299" s="208"/>
    </row>
    <row r="300" ht="15.0" customHeight="1">
      <c r="A300" s="1"/>
      <c r="B300" s="29"/>
      <c r="C300" s="29"/>
      <c r="D300" s="29"/>
      <c r="E300" s="29"/>
      <c r="F300" s="29"/>
      <c r="G300" s="29"/>
      <c r="H300" s="29"/>
      <c r="I300" s="29"/>
      <c r="J300" s="29"/>
      <c r="K300" s="26"/>
      <c r="L300" s="1"/>
    </row>
    <row r="301" ht="15.0" customHeight="1">
      <c r="A301" s="1"/>
      <c r="B301" s="29"/>
      <c r="C301" s="29"/>
      <c r="D301" s="217" t="s">
        <v>274</v>
      </c>
      <c r="E301" s="7"/>
      <c r="F301" s="8"/>
      <c r="G301" s="29"/>
      <c r="H301" s="218" t="s">
        <v>275</v>
      </c>
      <c r="I301" s="219"/>
      <c r="J301" s="29"/>
      <c r="K301" s="26"/>
      <c r="L301" s="1"/>
    </row>
    <row r="302" ht="15.0" customHeight="1">
      <c r="A302" s="1"/>
      <c r="B302" s="29"/>
      <c r="C302" s="29"/>
      <c r="D302" s="220"/>
      <c r="E302" s="221"/>
      <c r="F302" s="102"/>
      <c r="G302" s="29"/>
      <c r="H302" s="220"/>
      <c r="I302" s="29"/>
      <c r="J302" s="29"/>
      <c r="K302" s="26"/>
      <c r="L302" s="1"/>
    </row>
    <row r="303" ht="15.0" customHeight="1">
      <c r="A303" s="1"/>
      <c r="B303" s="29"/>
      <c r="C303" s="29"/>
      <c r="D303" s="222" t="s">
        <v>276</v>
      </c>
      <c r="E303" s="223">
        <f>+I206</f>
        <v>0</v>
      </c>
      <c r="F303" s="8"/>
      <c r="G303" s="29"/>
      <c r="H303" s="224" t="s">
        <v>277</v>
      </c>
      <c r="I303" s="29"/>
      <c r="J303" s="29"/>
      <c r="K303" s="26"/>
      <c r="L303" s="1"/>
    </row>
    <row r="304" ht="15.0" customHeight="1">
      <c r="A304" s="1"/>
      <c r="B304" s="29"/>
      <c r="C304" s="29"/>
      <c r="D304" s="222" t="s">
        <v>278</v>
      </c>
      <c r="E304" s="223">
        <f>+I204</f>
        <v>0</v>
      </c>
      <c r="F304" s="8"/>
      <c r="G304" s="29"/>
      <c r="H304" s="224" t="s">
        <v>152</v>
      </c>
      <c r="I304" s="29"/>
      <c r="J304" s="29"/>
      <c r="K304" s="26"/>
      <c r="L304" s="1"/>
    </row>
    <row r="305" ht="15.0" customHeight="1">
      <c r="A305" s="1"/>
      <c r="B305" s="29"/>
      <c r="C305" s="29"/>
      <c r="D305" s="225"/>
      <c r="E305" s="226"/>
      <c r="F305" s="227"/>
      <c r="G305" s="29"/>
      <c r="H305" s="228"/>
      <c r="I305" s="29"/>
      <c r="J305" s="29"/>
      <c r="K305" s="26"/>
      <c r="L305" s="1"/>
    </row>
    <row r="306" ht="15.0" customHeight="1">
      <c r="A306" s="1"/>
      <c r="B306" s="29"/>
      <c r="C306" s="29"/>
      <c r="D306" s="222" t="s">
        <v>279</v>
      </c>
      <c r="E306" s="223">
        <f>+I202</f>
        <v>0</v>
      </c>
      <c r="F306" s="8"/>
      <c r="G306" s="29"/>
      <c r="H306" s="224" t="s">
        <v>280</v>
      </c>
      <c r="I306" s="29"/>
      <c r="J306" s="29"/>
      <c r="K306" s="26"/>
      <c r="L306" s="1"/>
    </row>
    <row r="307" ht="15.0" customHeight="1">
      <c r="A307" s="1"/>
      <c r="B307" s="29"/>
      <c r="C307" s="29"/>
      <c r="D307" s="225"/>
      <c r="E307" s="226"/>
      <c r="F307" s="227"/>
      <c r="G307" s="29"/>
      <c r="H307" s="228"/>
      <c r="I307" s="29"/>
      <c r="J307" s="29"/>
      <c r="K307" s="26"/>
      <c r="L307" s="1"/>
    </row>
    <row r="308" ht="15.0" customHeight="1">
      <c r="A308" s="1"/>
      <c r="B308" s="29"/>
      <c r="C308" s="29"/>
      <c r="D308" s="229"/>
      <c r="E308" s="141"/>
      <c r="F308" s="116"/>
      <c r="G308" s="29"/>
      <c r="H308" s="229"/>
      <c r="I308" s="29"/>
      <c r="J308" s="29"/>
      <c r="K308" s="26"/>
      <c r="L308" s="1"/>
    </row>
    <row r="309" ht="15.0" customHeight="1">
      <c r="A309" s="1"/>
      <c r="B309" s="29"/>
      <c r="C309" s="29"/>
      <c r="D309" s="29"/>
      <c r="E309" s="29"/>
      <c r="F309" s="29"/>
      <c r="G309" s="29"/>
      <c r="I309" s="29"/>
      <c r="J309" s="29"/>
      <c r="K309" s="26"/>
      <c r="L309" s="1"/>
    </row>
    <row r="310" ht="15.0" customHeight="1">
      <c r="A310" s="1"/>
      <c r="B310" s="29"/>
      <c r="C310" s="29"/>
      <c r="D310" s="230" t="s">
        <v>88</v>
      </c>
      <c r="E310" s="29"/>
      <c r="F310" s="231">
        <f>SUM(E303:F306)</f>
        <v>0</v>
      </c>
      <c r="G310" s="29"/>
      <c r="H310" s="215"/>
      <c r="I310" s="29"/>
      <c r="J310" s="29"/>
      <c r="K310" s="26"/>
      <c r="L310" s="1"/>
    </row>
    <row r="311" ht="15.0" customHeight="1">
      <c r="A311" s="1"/>
      <c r="B311" s="29"/>
      <c r="C311" s="29"/>
      <c r="D311" s="29"/>
      <c r="E311" s="29"/>
      <c r="F311" s="29"/>
      <c r="G311" s="29"/>
      <c r="H311" s="29"/>
      <c r="I311" s="29"/>
      <c r="J311" s="29"/>
      <c r="K311" s="26"/>
      <c r="L311" s="1"/>
    </row>
    <row r="312" ht="15.0" customHeight="1">
      <c r="A312" s="1"/>
      <c r="B312" s="29"/>
      <c r="C312" s="29"/>
      <c r="D312" s="29"/>
      <c r="E312" s="29"/>
      <c r="F312" s="29"/>
      <c r="G312" s="29"/>
      <c r="H312" s="29"/>
      <c r="I312" s="29"/>
      <c r="J312" s="29"/>
      <c r="K312" s="26"/>
      <c r="L312" s="1"/>
    </row>
    <row r="313" ht="15.0" customHeight="1">
      <c r="A313" s="1"/>
      <c r="B313" s="29"/>
      <c r="C313" s="29"/>
      <c r="D313" s="29"/>
      <c r="E313" s="29"/>
      <c r="F313" s="29"/>
      <c r="G313" s="29"/>
      <c r="H313" s="29"/>
      <c r="I313" s="29"/>
      <c r="J313" s="29"/>
      <c r="K313" s="26"/>
      <c r="L313" s="1"/>
    </row>
    <row r="314" ht="15.0" customHeight="1">
      <c r="A314" s="1"/>
      <c r="B314" s="29"/>
      <c r="C314" s="29"/>
      <c r="D314" s="215" t="s">
        <v>281</v>
      </c>
      <c r="E314" s="215"/>
      <c r="F314" s="215"/>
      <c r="G314" s="215"/>
      <c r="H314" s="215" t="s">
        <v>282</v>
      </c>
      <c r="I314" s="215"/>
      <c r="J314" s="29"/>
      <c r="K314" s="26"/>
      <c r="L314" s="1"/>
    </row>
    <row r="315" ht="15.0" customHeight="1">
      <c r="A315" s="1"/>
      <c r="B315" s="29"/>
      <c r="C315" s="29"/>
      <c r="D315" s="215" t="s">
        <v>283</v>
      </c>
      <c r="E315" s="215"/>
      <c r="F315" s="215"/>
      <c r="G315" s="215"/>
      <c r="H315" s="215"/>
      <c r="I315" s="215"/>
      <c r="J315" s="29"/>
      <c r="K315" s="26"/>
      <c r="L315" s="1"/>
    </row>
    <row r="316" ht="15.0" customHeight="1">
      <c r="A316" s="1"/>
      <c r="B316" s="29"/>
      <c r="C316" s="29"/>
      <c r="D316" s="215"/>
      <c r="E316" s="215"/>
      <c r="F316" s="215"/>
      <c r="G316" s="215"/>
      <c r="H316" s="215"/>
      <c r="I316" s="215"/>
      <c r="J316" s="29"/>
      <c r="K316" s="26"/>
      <c r="L316" s="1"/>
    </row>
    <row r="317" ht="15.0" customHeight="1">
      <c r="A317" s="1"/>
      <c r="B317" s="29"/>
      <c r="C317" s="29"/>
      <c r="D317" s="215"/>
      <c r="E317" s="215"/>
      <c r="F317" s="215"/>
      <c r="G317" s="215"/>
      <c r="H317" s="215"/>
      <c r="I317" s="215"/>
      <c r="J317" s="29"/>
      <c r="K317" s="26"/>
      <c r="L317" s="1"/>
    </row>
    <row r="318" ht="15.0" customHeight="1">
      <c r="A318" s="1"/>
      <c r="B318" s="29"/>
      <c r="C318" s="29"/>
      <c r="D318" s="215"/>
      <c r="E318" s="215"/>
      <c r="F318" s="215"/>
      <c r="G318" s="215"/>
      <c r="H318" s="215"/>
      <c r="I318" s="215"/>
      <c r="J318" s="29"/>
      <c r="K318" s="26"/>
      <c r="L318" s="1"/>
    </row>
    <row r="319" ht="15.0" customHeight="1">
      <c r="A319" s="1"/>
      <c r="B319" s="29"/>
      <c r="C319" s="29"/>
      <c r="D319" s="215"/>
      <c r="E319" s="215"/>
      <c r="F319" s="215"/>
      <c r="G319" s="215"/>
      <c r="H319" s="215"/>
      <c r="I319" s="215"/>
      <c r="J319" s="29"/>
      <c r="K319" s="26"/>
      <c r="L319" s="1"/>
    </row>
    <row r="320" ht="15.0" customHeight="1">
      <c r="A320" s="1"/>
      <c r="B320" s="29"/>
      <c r="C320" s="29"/>
      <c r="D320" s="215" t="s">
        <v>281</v>
      </c>
      <c r="E320" s="215"/>
      <c r="F320" s="215"/>
      <c r="G320" s="215"/>
      <c r="H320" s="215" t="s">
        <v>282</v>
      </c>
      <c r="I320" s="215"/>
      <c r="J320" s="29"/>
      <c r="K320" s="26"/>
      <c r="L320" s="1"/>
    </row>
    <row r="321" ht="15.0" customHeight="1">
      <c r="A321" s="1"/>
      <c r="B321" s="29"/>
      <c r="C321" s="29"/>
      <c r="D321" s="215" t="s">
        <v>284</v>
      </c>
      <c r="E321" s="215"/>
      <c r="F321" s="215"/>
      <c r="G321" s="215"/>
      <c r="H321" s="215"/>
      <c r="I321" s="215"/>
      <c r="J321" s="29"/>
      <c r="K321" s="26"/>
      <c r="L321" s="1"/>
    </row>
    <row r="322" ht="15.0" customHeight="1">
      <c r="A322" s="1"/>
      <c r="B322" s="29"/>
      <c r="C322" s="29"/>
      <c r="D322" s="215"/>
      <c r="E322" s="215"/>
      <c r="F322" s="215"/>
      <c r="G322" s="215"/>
      <c r="H322" s="215"/>
      <c r="I322" s="215"/>
      <c r="J322" s="29"/>
      <c r="K322" s="26"/>
      <c r="L322" s="1"/>
    </row>
    <row r="323" ht="15.0" customHeight="1">
      <c r="A323" s="1"/>
      <c r="B323" s="29"/>
      <c r="C323" s="29"/>
      <c r="D323" s="215"/>
      <c r="E323" s="215"/>
      <c r="F323" s="215"/>
      <c r="G323" s="215"/>
      <c r="H323" s="215"/>
      <c r="I323" s="215"/>
      <c r="J323" s="29"/>
      <c r="K323" s="26"/>
      <c r="L323" s="1"/>
    </row>
    <row r="324" ht="15.0" customHeight="1">
      <c r="A324" s="1"/>
      <c r="B324" s="29"/>
      <c r="C324" s="29"/>
      <c r="D324" s="215"/>
      <c r="E324" s="215"/>
      <c r="F324" s="215"/>
      <c r="G324" s="215"/>
      <c r="H324" s="215"/>
      <c r="I324" s="215"/>
      <c r="J324" s="29"/>
      <c r="K324" s="26"/>
      <c r="L324" s="1"/>
    </row>
    <row r="325" ht="15.0" customHeight="1">
      <c r="A325" s="1"/>
      <c r="B325" s="29"/>
      <c r="C325" s="29"/>
      <c r="D325" s="215"/>
      <c r="E325" s="215"/>
      <c r="F325" s="215"/>
      <c r="G325" s="215"/>
      <c r="H325" s="215"/>
      <c r="I325" s="215"/>
      <c r="J325" s="29"/>
      <c r="K325" s="26"/>
      <c r="L325" s="1"/>
    </row>
    <row r="326" ht="15.0" customHeight="1">
      <c r="A326" s="1"/>
      <c r="B326" s="29"/>
      <c r="C326" s="29"/>
      <c r="D326" s="215" t="s">
        <v>281</v>
      </c>
      <c r="E326" s="215"/>
      <c r="F326" s="215"/>
      <c r="G326" s="215"/>
      <c r="H326" s="215" t="s">
        <v>282</v>
      </c>
      <c r="I326" s="215"/>
      <c r="J326" s="29"/>
      <c r="K326" s="26"/>
      <c r="L326" s="1"/>
    </row>
    <row r="327" ht="15.0" customHeight="1">
      <c r="A327" s="1"/>
      <c r="B327" s="29"/>
      <c r="C327" s="29"/>
      <c r="D327" s="215" t="s">
        <v>285</v>
      </c>
      <c r="E327" s="215"/>
      <c r="F327" s="215"/>
      <c r="G327" s="215"/>
      <c r="H327" s="215"/>
      <c r="I327" s="215"/>
      <c r="J327" s="29"/>
      <c r="K327" s="26"/>
      <c r="L327" s="1"/>
    </row>
    <row r="328" ht="15.0" customHeight="1">
      <c r="A328" s="1"/>
      <c r="B328" s="29"/>
      <c r="C328" s="29"/>
      <c r="D328" s="29"/>
      <c r="E328" s="29"/>
      <c r="F328" s="29"/>
      <c r="G328" s="29"/>
      <c r="H328" s="29"/>
      <c r="I328" s="29"/>
      <c r="J328" s="29"/>
      <c r="K328" s="26"/>
      <c r="L328" s="1"/>
    </row>
    <row r="329" ht="15.0" customHeight="1">
      <c r="A329" s="1"/>
      <c r="B329" s="29"/>
      <c r="C329" s="29"/>
      <c r="D329" s="29"/>
      <c r="E329" s="29"/>
      <c r="F329" s="29"/>
      <c r="G329" s="29"/>
      <c r="H329" s="29"/>
      <c r="I329" s="29"/>
      <c r="J329" s="29"/>
      <c r="K329" s="26"/>
      <c r="L329" s="1"/>
    </row>
    <row r="330" ht="15.0" customHeight="1">
      <c r="A330" s="1"/>
      <c r="B330" s="74" t="s">
        <v>286</v>
      </c>
      <c r="C330" s="29"/>
      <c r="D330" s="29"/>
      <c r="E330" s="29"/>
      <c r="F330" s="232" t="s">
        <v>287</v>
      </c>
      <c r="G330" s="29"/>
      <c r="H330" s="29"/>
      <c r="I330" s="29"/>
      <c r="J330" s="29"/>
      <c r="K330" s="29"/>
      <c r="L330" s="1"/>
    </row>
    <row r="331" ht="15.0" customHeight="1">
      <c r="A331" s="1"/>
      <c r="B331" s="98"/>
      <c r="C331" s="29"/>
      <c r="D331" s="29"/>
      <c r="E331" s="29"/>
      <c r="F331" s="29"/>
      <c r="G331" s="29"/>
      <c r="H331" s="29"/>
      <c r="I331" s="29"/>
      <c r="J331" s="29"/>
      <c r="K331" s="29"/>
      <c r="L331" s="1"/>
    </row>
    <row r="332" ht="15.0" customHeight="1">
      <c r="A332" s="1"/>
      <c r="D332" s="233" t="str">
        <f>D3</f>
        <v/>
      </c>
      <c r="E332" s="7"/>
      <c r="F332" s="8"/>
      <c r="G332" s="29"/>
      <c r="H332" s="29"/>
      <c r="I332" s="29"/>
      <c r="J332" s="29"/>
      <c r="K332" s="29"/>
      <c r="L332" s="1"/>
    </row>
    <row r="333" ht="15.0" customHeight="1">
      <c r="A333" s="1"/>
      <c r="B333" s="98"/>
      <c r="C333" s="29"/>
      <c r="D333" s="29"/>
      <c r="E333" s="29"/>
      <c r="F333" s="29"/>
      <c r="G333" s="29"/>
      <c r="H333" s="29"/>
      <c r="I333" s="29"/>
      <c r="J333" s="29"/>
      <c r="K333" s="29"/>
      <c r="L333" s="1"/>
    </row>
    <row r="334" ht="15.0" customHeight="1">
      <c r="A334" s="19"/>
      <c r="B334" s="234" t="s">
        <v>288</v>
      </c>
      <c r="C334" s="235"/>
      <c r="D334" s="235"/>
      <c r="E334" s="235"/>
      <c r="F334" s="235"/>
      <c r="G334" s="235"/>
      <c r="H334" s="235"/>
      <c r="I334" s="236"/>
      <c r="J334" s="26"/>
      <c r="K334" s="26"/>
      <c r="L334" s="19"/>
    </row>
    <row r="335" ht="15.0" customHeight="1">
      <c r="A335" s="19"/>
      <c r="B335" s="237" t="s">
        <v>289</v>
      </c>
      <c r="C335" s="26"/>
      <c r="D335" s="26"/>
      <c r="E335" s="26"/>
      <c r="H335" s="26"/>
      <c r="I335" s="238"/>
      <c r="J335" s="26"/>
      <c r="K335" s="26"/>
      <c r="L335" s="19"/>
    </row>
    <row r="336" ht="15.0" customHeight="1">
      <c r="A336" s="19"/>
      <c r="B336" s="71" t="s">
        <v>290</v>
      </c>
      <c r="C336" s="176" t="s">
        <v>291</v>
      </c>
      <c r="D336" s="26" t="s">
        <v>292</v>
      </c>
      <c r="E336" s="26"/>
      <c r="H336" s="26"/>
      <c r="I336" s="238"/>
      <c r="J336" s="26"/>
      <c r="K336" s="26"/>
      <c r="L336" s="19"/>
    </row>
    <row r="337" ht="15.0" customHeight="1">
      <c r="A337" s="19"/>
      <c r="B337" s="239" t="s">
        <v>15</v>
      </c>
      <c r="C337" s="239" t="str">
        <f t="shared" ref="C337:D337" si="30">+B14</f>
        <v>A</v>
      </c>
      <c r="D337" s="240" t="str">
        <f t="shared" si="30"/>
        <v>Total Revenue Balance B/Fwd</v>
      </c>
      <c r="E337" s="7"/>
      <c r="F337" s="8"/>
      <c r="H337" s="85">
        <f>+I14</f>
        <v>0</v>
      </c>
      <c r="I337" s="238"/>
      <c r="J337" s="26"/>
      <c r="K337" s="26"/>
      <c r="L337" s="19"/>
    </row>
    <row r="338" ht="15.0" customHeight="1">
      <c r="A338" s="19"/>
      <c r="B338" s="239" t="s">
        <v>15</v>
      </c>
      <c r="C338" s="239" t="str">
        <f t="shared" ref="C338:D338" si="31">+B100</f>
        <v>F</v>
      </c>
      <c r="D338" s="240" t="str">
        <f t="shared" si="31"/>
        <v>Total Capital Balance B/Fwd</v>
      </c>
      <c r="E338" s="7"/>
      <c r="F338" s="8"/>
      <c r="H338" s="85">
        <f>+F100</f>
        <v>0</v>
      </c>
      <c r="I338" s="238"/>
      <c r="J338" s="26"/>
      <c r="K338" s="26"/>
      <c r="L338" s="19"/>
    </row>
    <row r="339" ht="15.0" customHeight="1">
      <c r="A339" s="19"/>
      <c r="B339" s="241"/>
      <c r="C339" s="176"/>
      <c r="D339" s="242" t="s">
        <v>88</v>
      </c>
      <c r="E339" s="7"/>
      <c r="F339" s="8"/>
      <c r="H339" s="243">
        <f>SUM(H337:H338)</f>
        <v>0</v>
      </c>
      <c r="I339" s="238"/>
      <c r="J339" s="26"/>
      <c r="K339" s="26"/>
      <c r="L339" s="19"/>
    </row>
    <row r="340" ht="15.0" customHeight="1">
      <c r="A340" s="19"/>
      <c r="B340" s="241"/>
      <c r="C340" s="176"/>
      <c r="D340" s="26"/>
      <c r="E340" s="26"/>
      <c r="H340" s="26"/>
      <c r="I340" s="238"/>
      <c r="J340" s="26"/>
      <c r="K340" s="26"/>
      <c r="L340" s="19"/>
    </row>
    <row r="341" ht="15.0" customHeight="1">
      <c r="A341" s="19"/>
      <c r="B341" s="237" t="s">
        <v>293</v>
      </c>
      <c r="C341" s="26"/>
      <c r="D341" s="26"/>
      <c r="E341" s="26"/>
      <c r="H341" s="26"/>
      <c r="I341" s="238"/>
      <c r="J341" s="26"/>
      <c r="K341" s="26"/>
      <c r="L341" s="19"/>
    </row>
    <row r="342" ht="15.0" customHeight="1">
      <c r="A342" s="19"/>
      <c r="B342" s="241" t="s">
        <v>294</v>
      </c>
      <c r="D342" s="26" t="s">
        <v>292</v>
      </c>
      <c r="E342" s="26"/>
      <c r="H342" s="26"/>
      <c r="I342" s="238"/>
      <c r="J342" s="26"/>
      <c r="K342" s="26"/>
      <c r="L342" s="19"/>
    </row>
    <row r="343" ht="15.0" customHeight="1">
      <c r="A343" s="19"/>
      <c r="B343" s="244" t="s">
        <v>295</v>
      </c>
      <c r="C343" s="8"/>
      <c r="D343" s="127" t="s">
        <v>296</v>
      </c>
      <c r="E343" s="7"/>
      <c r="F343" s="8"/>
      <c r="H343" s="28"/>
      <c r="I343" s="238"/>
      <c r="J343" s="26"/>
      <c r="K343" s="26"/>
      <c r="L343" s="19"/>
    </row>
    <row r="344" ht="15.0" customHeight="1">
      <c r="A344" s="19"/>
      <c r="B344" s="244" t="s">
        <v>297</v>
      </c>
      <c r="C344" s="8"/>
      <c r="D344" s="127" t="s">
        <v>298</v>
      </c>
      <c r="E344" s="7"/>
      <c r="F344" s="8"/>
      <c r="H344" s="28"/>
      <c r="I344" s="238"/>
      <c r="J344" s="26"/>
      <c r="K344" s="26"/>
      <c r="L344" s="19"/>
    </row>
    <row r="345" ht="15.0" customHeight="1">
      <c r="A345" s="19"/>
      <c r="B345" s="241"/>
      <c r="C345" s="26"/>
      <c r="D345" s="242" t="s">
        <v>88</v>
      </c>
      <c r="E345" s="7"/>
      <c r="F345" s="8"/>
      <c r="H345" s="35">
        <f>SUM(H343:H344)</f>
        <v>0</v>
      </c>
      <c r="I345" s="238"/>
      <c r="J345" s="26"/>
      <c r="K345" s="26"/>
      <c r="L345" s="19"/>
    </row>
    <row r="346" ht="15.0" customHeight="1">
      <c r="A346" s="19"/>
      <c r="B346" s="241"/>
      <c r="C346" s="26"/>
      <c r="D346" s="26"/>
      <c r="E346" s="26"/>
      <c r="H346" s="26"/>
      <c r="I346" s="238"/>
      <c r="J346" s="26"/>
      <c r="K346" s="26"/>
      <c r="L346" s="19"/>
    </row>
    <row r="347" ht="15.0" customHeight="1">
      <c r="A347" s="19"/>
      <c r="B347" s="245" t="s">
        <v>299</v>
      </c>
      <c r="C347" s="7"/>
      <c r="D347" s="7"/>
      <c r="E347" s="7"/>
      <c r="F347" s="8"/>
      <c r="H347" s="65">
        <f>+H339-H345</f>
        <v>0</v>
      </c>
      <c r="I347" s="238"/>
      <c r="J347" s="26"/>
      <c r="K347" s="26"/>
      <c r="L347" s="19"/>
    </row>
    <row r="348" ht="15.0" customHeight="1">
      <c r="A348" s="19"/>
      <c r="B348" s="246"/>
      <c r="C348" s="80"/>
      <c r="D348" s="80"/>
      <c r="E348" s="80"/>
      <c r="F348" s="80"/>
      <c r="G348" s="80"/>
      <c r="H348" s="80"/>
      <c r="I348" s="247"/>
      <c r="J348" s="26"/>
      <c r="K348" s="26"/>
      <c r="L348" s="19"/>
    </row>
    <row r="349" ht="15.0" customHeight="1">
      <c r="A349" s="19"/>
      <c r="B349" s="176"/>
      <c r="C349" s="26"/>
      <c r="D349" s="26"/>
      <c r="E349" s="26"/>
      <c r="F349" s="26"/>
      <c r="G349" s="26"/>
      <c r="H349" s="26"/>
      <c r="I349" s="26"/>
      <c r="J349" s="26"/>
      <c r="K349" s="26"/>
      <c r="L349" s="19"/>
    </row>
    <row r="350" ht="15.0" customHeight="1">
      <c r="A350" s="19"/>
      <c r="B350" s="234" t="s">
        <v>17</v>
      </c>
      <c r="C350" s="235"/>
      <c r="D350" s="235"/>
      <c r="E350" s="235"/>
      <c r="F350" s="235"/>
      <c r="G350" s="235"/>
      <c r="H350" s="235"/>
      <c r="I350" s="236"/>
      <c r="J350" s="26"/>
      <c r="K350" s="26"/>
      <c r="L350" s="19"/>
    </row>
    <row r="351" ht="15.0" customHeight="1">
      <c r="A351" s="19"/>
      <c r="B351" s="237" t="s">
        <v>289</v>
      </c>
      <c r="C351" s="26"/>
      <c r="D351" s="26"/>
      <c r="E351" s="26"/>
      <c r="H351" s="26"/>
      <c r="I351" s="238"/>
      <c r="J351" s="26"/>
      <c r="K351" s="26"/>
      <c r="L351" s="19"/>
    </row>
    <row r="352" ht="15.0" customHeight="1">
      <c r="A352" s="19"/>
      <c r="B352" s="71" t="s">
        <v>290</v>
      </c>
      <c r="C352" s="176" t="s">
        <v>291</v>
      </c>
      <c r="D352" s="26" t="s">
        <v>292</v>
      </c>
      <c r="E352" s="26"/>
      <c r="H352" s="26"/>
      <c r="I352" s="238"/>
      <c r="J352" s="26"/>
      <c r="K352" s="26"/>
      <c r="L352" s="19"/>
    </row>
    <row r="353" ht="15.0" customHeight="1">
      <c r="A353" s="19"/>
      <c r="B353" s="239" t="s">
        <v>15</v>
      </c>
      <c r="C353" s="239" t="str">
        <f t="shared" ref="C353:D353" si="32">+B38</f>
        <v>B</v>
      </c>
      <c r="D353" s="240" t="str">
        <f t="shared" si="32"/>
        <v>Total Revenue Income</v>
      </c>
      <c r="E353" s="7"/>
      <c r="F353" s="8"/>
      <c r="H353" s="85">
        <f>+I38</f>
        <v>0</v>
      </c>
      <c r="I353" s="238"/>
      <c r="J353" s="26"/>
      <c r="K353" s="26"/>
      <c r="L353" s="19"/>
    </row>
    <row r="354" ht="15.0" customHeight="1">
      <c r="A354" s="19"/>
      <c r="B354" s="239" t="s">
        <v>15</v>
      </c>
      <c r="C354" s="239" t="str">
        <f t="shared" ref="C354:D354" si="33">+B107</f>
        <v>G</v>
      </c>
      <c r="D354" s="240" t="str">
        <f t="shared" si="33"/>
        <v>Total Capital Income</v>
      </c>
      <c r="E354" s="7"/>
      <c r="F354" s="8"/>
      <c r="H354" s="85">
        <f>+F107</f>
        <v>0</v>
      </c>
      <c r="I354" s="238"/>
      <c r="J354" s="26"/>
      <c r="K354" s="26"/>
      <c r="L354" s="19"/>
    </row>
    <row r="355" ht="15.0" customHeight="1">
      <c r="A355" s="19"/>
      <c r="B355" s="241"/>
      <c r="C355" s="176"/>
      <c r="D355" s="242" t="s">
        <v>88</v>
      </c>
      <c r="E355" s="7"/>
      <c r="F355" s="8"/>
      <c r="H355" s="35">
        <f>SUM(H353:H354)</f>
        <v>0</v>
      </c>
      <c r="I355" s="238"/>
      <c r="J355" s="26"/>
      <c r="K355" s="26"/>
      <c r="L355" s="19"/>
    </row>
    <row r="356" ht="15.0" customHeight="1">
      <c r="A356" s="19"/>
      <c r="B356" s="241"/>
      <c r="C356" s="176"/>
      <c r="D356" s="26"/>
      <c r="E356" s="26"/>
      <c r="H356" s="26"/>
      <c r="I356" s="238"/>
      <c r="J356" s="26"/>
      <c r="K356" s="26"/>
      <c r="L356" s="19"/>
    </row>
    <row r="357" ht="15.0" customHeight="1">
      <c r="A357" s="19"/>
      <c r="B357" s="237" t="s">
        <v>293</v>
      </c>
      <c r="C357" s="26"/>
      <c r="D357" s="26"/>
      <c r="E357" s="26"/>
      <c r="H357" s="26"/>
      <c r="I357" s="238"/>
      <c r="J357" s="26"/>
      <c r="K357" s="26"/>
      <c r="L357" s="19"/>
    </row>
    <row r="358" ht="15.0" customHeight="1">
      <c r="A358" s="19"/>
      <c r="B358" s="241" t="s">
        <v>294</v>
      </c>
      <c r="D358" s="26" t="s">
        <v>292</v>
      </c>
      <c r="E358" s="26"/>
      <c r="H358" s="26"/>
      <c r="I358" s="238"/>
      <c r="J358" s="26"/>
      <c r="K358" s="26"/>
      <c r="L358" s="19"/>
    </row>
    <row r="359" ht="15.0" customHeight="1">
      <c r="A359" s="19"/>
      <c r="B359" s="244" t="s">
        <v>300</v>
      </c>
      <c r="C359" s="8"/>
      <c r="D359" s="127" t="s">
        <v>301</v>
      </c>
      <c r="E359" s="7"/>
      <c r="F359" s="8"/>
      <c r="H359" s="28"/>
      <c r="I359" s="238"/>
      <c r="J359" s="26"/>
      <c r="K359" s="26"/>
      <c r="L359" s="19"/>
    </row>
    <row r="360" ht="15.0" customHeight="1">
      <c r="A360" s="19"/>
      <c r="B360" s="241"/>
      <c r="C360" s="26"/>
      <c r="D360" s="242" t="s">
        <v>88</v>
      </c>
      <c r="E360" s="7"/>
      <c r="F360" s="8"/>
      <c r="H360" s="35">
        <f>SUM(H359)</f>
        <v>0</v>
      </c>
      <c r="I360" s="238"/>
      <c r="J360" s="26"/>
      <c r="K360" s="26"/>
      <c r="L360" s="19"/>
    </row>
    <row r="361" ht="15.0" customHeight="1">
      <c r="A361" s="19"/>
      <c r="B361" s="241"/>
      <c r="C361" s="26"/>
      <c r="D361" s="26"/>
      <c r="E361" s="26"/>
      <c r="H361" s="26"/>
      <c r="I361" s="238"/>
      <c r="J361" s="26"/>
      <c r="K361" s="26"/>
      <c r="L361" s="19"/>
    </row>
    <row r="362" ht="15.0" customHeight="1">
      <c r="A362" s="19"/>
      <c r="B362" s="245" t="s">
        <v>299</v>
      </c>
      <c r="C362" s="7"/>
      <c r="D362" s="7"/>
      <c r="E362" s="7"/>
      <c r="F362" s="8"/>
      <c r="H362" s="65">
        <f>+H355-H360</f>
        <v>0</v>
      </c>
      <c r="I362" s="238"/>
      <c r="J362" s="26"/>
      <c r="K362" s="26"/>
      <c r="L362" s="19"/>
    </row>
    <row r="363" ht="15.0" customHeight="1">
      <c r="A363" s="19"/>
      <c r="B363" s="246"/>
      <c r="C363" s="80"/>
      <c r="D363" s="80"/>
      <c r="E363" s="80"/>
      <c r="F363" s="80"/>
      <c r="G363" s="80"/>
      <c r="H363" s="80"/>
      <c r="I363" s="247"/>
      <c r="J363" s="26"/>
      <c r="K363" s="26"/>
      <c r="L363" s="19"/>
    </row>
    <row r="364" ht="15.0" customHeight="1">
      <c r="A364" s="19"/>
      <c r="B364" s="176"/>
      <c r="C364" s="26"/>
      <c r="D364" s="26"/>
      <c r="E364" s="26"/>
      <c r="F364" s="26"/>
      <c r="G364" s="26"/>
      <c r="H364" s="26"/>
      <c r="I364" s="26"/>
      <c r="J364" s="26"/>
      <c r="K364" s="26"/>
      <c r="L364" s="19"/>
    </row>
    <row r="365" ht="15.0" customHeight="1">
      <c r="A365" s="19"/>
      <c r="B365" s="234" t="s">
        <v>64</v>
      </c>
      <c r="C365" s="235"/>
      <c r="D365" s="235"/>
      <c r="E365" s="235"/>
      <c r="F365" s="235"/>
      <c r="G365" s="235"/>
      <c r="H365" s="235"/>
      <c r="I365" s="236"/>
      <c r="J365" s="26"/>
      <c r="K365" s="26"/>
      <c r="L365" s="19"/>
    </row>
    <row r="366" ht="15.0" customHeight="1">
      <c r="A366" s="19"/>
      <c r="B366" s="237" t="s">
        <v>289</v>
      </c>
      <c r="C366" s="26"/>
      <c r="D366" s="26"/>
      <c r="E366" s="26"/>
      <c r="H366" s="26"/>
      <c r="I366" s="238"/>
      <c r="J366" s="26"/>
      <c r="K366" s="26"/>
      <c r="L366" s="19"/>
    </row>
    <row r="367" ht="15.0" customHeight="1">
      <c r="A367" s="19"/>
      <c r="B367" s="71" t="s">
        <v>290</v>
      </c>
      <c r="C367" s="176" t="s">
        <v>291</v>
      </c>
      <c r="D367" s="26" t="s">
        <v>292</v>
      </c>
      <c r="E367" s="26"/>
      <c r="H367" s="26"/>
      <c r="I367" s="238"/>
      <c r="J367" s="26"/>
      <c r="K367" s="26"/>
      <c r="L367" s="19"/>
    </row>
    <row r="368" ht="15.0" customHeight="1">
      <c r="A368" s="19"/>
      <c r="B368" s="239" t="s">
        <v>15</v>
      </c>
      <c r="C368" s="239" t="str">
        <f t="shared" ref="C368:D368" si="34">+B88</f>
        <v>D</v>
      </c>
      <c r="D368" s="240" t="str">
        <f t="shared" si="34"/>
        <v>Total Revenue Expenditure</v>
      </c>
      <c r="E368" s="7"/>
      <c r="F368" s="8"/>
      <c r="H368" s="85">
        <f>+I88</f>
        <v>0</v>
      </c>
      <c r="I368" s="238"/>
      <c r="J368" s="26"/>
      <c r="K368" s="26"/>
      <c r="L368" s="19"/>
    </row>
    <row r="369" ht="15.0" customHeight="1">
      <c r="A369" s="19"/>
      <c r="B369" s="239" t="s">
        <v>15</v>
      </c>
      <c r="C369" s="239" t="str">
        <f t="shared" ref="C369:D369" si="35">+B120</f>
        <v>I</v>
      </c>
      <c r="D369" s="240" t="str">
        <f t="shared" si="35"/>
        <v>Total Capital Expenditure </v>
      </c>
      <c r="E369" s="7"/>
      <c r="F369" s="8"/>
      <c r="H369" s="85">
        <f>+F120</f>
        <v>0</v>
      </c>
      <c r="I369" s="238"/>
      <c r="J369" s="26"/>
      <c r="K369" s="26"/>
      <c r="L369" s="19"/>
    </row>
    <row r="370" ht="15.0" customHeight="1">
      <c r="A370" s="19"/>
      <c r="B370" s="241"/>
      <c r="C370" s="176"/>
      <c r="D370" s="242" t="s">
        <v>88</v>
      </c>
      <c r="E370" s="7"/>
      <c r="F370" s="8"/>
      <c r="H370" s="35">
        <f>SUM(H368:H369)</f>
        <v>0</v>
      </c>
      <c r="I370" s="238"/>
      <c r="J370" s="26"/>
      <c r="K370" s="26"/>
      <c r="L370" s="19"/>
    </row>
    <row r="371" ht="15.0" customHeight="1">
      <c r="A371" s="19"/>
      <c r="B371" s="241"/>
      <c r="C371" s="176"/>
      <c r="D371" s="26"/>
      <c r="E371" s="26"/>
      <c r="H371" s="26"/>
      <c r="I371" s="238"/>
      <c r="J371" s="26"/>
      <c r="K371" s="26"/>
      <c r="L371" s="19"/>
    </row>
    <row r="372" ht="15.0" customHeight="1">
      <c r="A372" s="19"/>
      <c r="B372" s="237" t="s">
        <v>293</v>
      </c>
      <c r="C372" s="26"/>
      <c r="D372" s="26"/>
      <c r="E372" s="26"/>
      <c r="H372" s="26"/>
      <c r="I372" s="238"/>
      <c r="J372" s="26"/>
      <c r="K372" s="26"/>
      <c r="L372" s="19"/>
    </row>
    <row r="373" ht="15.0" customHeight="1">
      <c r="A373" s="19"/>
      <c r="B373" s="241" t="s">
        <v>294</v>
      </c>
      <c r="D373" s="26" t="s">
        <v>292</v>
      </c>
      <c r="E373" s="26"/>
      <c r="H373" s="26"/>
      <c r="I373" s="238"/>
      <c r="J373" s="26"/>
      <c r="K373" s="26"/>
      <c r="L373" s="19"/>
    </row>
    <row r="374" ht="15.0" customHeight="1">
      <c r="A374" s="19"/>
      <c r="B374" s="244" t="s">
        <v>302</v>
      </c>
      <c r="C374" s="8"/>
      <c r="D374" s="127" t="s">
        <v>303</v>
      </c>
      <c r="E374" s="7"/>
      <c r="F374" s="8"/>
      <c r="H374" s="28"/>
      <c r="I374" s="238"/>
      <c r="J374" s="26"/>
      <c r="K374" s="26"/>
      <c r="L374" s="19"/>
    </row>
    <row r="375" ht="15.0" customHeight="1">
      <c r="A375" s="19"/>
      <c r="B375" s="244" t="s">
        <v>304</v>
      </c>
      <c r="C375" s="8"/>
      <c r="D375" s="127" t="s">
        <v>305</v>
      </c>
      <c r="E375" s="7"/>
      <c r="F375" s="8"/>
      <c r="H375" s="28"/>
      <c r="I375" s="238"/>
      <c r="J375" s="26"/>
      <c r="K375" s="26"/>
      <c r="L375" s="19"/>
    </row>
    <row r="376" ht="15.0" customHeight="1">
      <c r="A376" s="19"/>
      <c r="B376" s="241"/>
      <c r="C376" s="26"/>
      <c r="D376" s="242" t="s">
        <v>88</v>
      </c>
      <c r="E376" s="7"/>
      <c r="F376" s="8"/>
      <c r="H376" s="35">
        <f>SUM(H374:H375)</f>
        <v>0</v>
      </c>
      <c r="I376" s="238"/>
      <c r="J376" s="26"/>
      <c r="K376" s="26"/>
      <c r="L376" s="19"/>
    </row>
    <row r="377" ht="15.0" customHeight="1">
      <c r="A377" s="19"/>
      <c r="B377" s="241"/>
      <c r="C377" s="26"/>
      <c r="D377" s="26"/>
      <c r="E377" s="26"/>
      <c r="H377" s="26"/>
      <c r="I377" s="238"/>
      <c r="J377" s="26"/>
      <c r="K377" s="26"/>
      <c r="L377" s="19"/>
    </row>
    <row r="378" ht="15.0" customHeight="1">
      <c r="A378" s="19"/>
      <c r="B378" s="245" t="s">
        <v>299</v>
      </c>
      <c r="C378" s="7"/>
      <c r="D378" s="7"/>
      <c r="E378" s="7"/>
      <c r="F378" s="8"/>
      <c r="H378" s="65">
        <f>+H370-H376</f>
        <v>0</v>
      </c>
      <c r="I378" s="238"/>
      <c r="J378" s="26"/>
      <c r="K378" s="26"/>
      <c r="L378" s="19"/>
    </row>
    <row r="379" ht="15.0" customHeight="1">
      <c r="A379" s="19"/>
      <c r="B379" s="246"/>
      <c r="C379" s="80"/>
      <c r="D379" s="80"/>
      <c r="E379" s="80"/>
      <c r="F379" s="80"/>
      <c r="G379" s="80"/>
      <c r="H379" s="80"/>
      <c r="I379" s="247"/>
      <c r="J379" s="26"/>
      <c r="K379" s="26"/>
      <c r="L379" s="19"/>
    </row>
    <row r="380" ht="15.0" customHeight="1">
      <c r="A380" s="19"/>
      <c r="B380" s="176"/>
      <c r="C380" s="26"/>
      <c r="D380" s="26"/>
      <c r="E380" s="26"/>
      <c r="F380" s="26"/>
      <c r="G380" s="26"/>
      <c r="H380" s="26"/>
      <c r="I380" s="26"/>
      <c r="J380" s="26"/>
      <c r="K380" s="26"/>
      <c r="L380" s="19"/>
    </row>
    <row r="381" ht="15.0" customHeight="1">
      <c r="A381" s="19"/>
      <c r="B381" s="234" t="s">
        <v>306</v>
      </c>
      <c r="C381" s="235"/>
      <c r="D381" s="235"/>
      <c r="E381" s="235"/>
      <c r="F381" s="235"/>
      <c r="G381" s="235"/>
      <c r="H381" s="235"/>
      <c r="I381" s="236"/>
      <c r="J381" s="26"/>
      <c r="K381" s="26"/>
      <c r="L381" s="19"/>
    </row>
    <row r="382" ht="15.0" customHeight="1">
      <c r="A382" s="19"/>
      <c r="B382" s="237" t="s">
        <v>289</v>
      </c>
      <c r="C382" s="26"/>
      <c r="D382" s="26"/>
      <c r="E382" s="26"/>
      <c r="H382" s="26"/>
      <c r="I382" s="238"/>
      <c r="J382" s="26"/>
      <c r="K382" s="26"/>
      <c r="L382" s="19"/>
    </row>
    <row r="383" ht="15.0" customHeight="1">
      <c r="A383" s="19"/>
      <c r="B383" s="71" t="s">
        <v>290</v>
      </c>
      <c r="C383" s="176" t="s">
        <v>291</v>
      </c>
      <c r="D383" s="26" t="s">
        <v>292</v>
      </c>
      <c r="E383" s="26"/>
      <c r="H383" s="26"/>
      <c r="I383" s="238"/>
      <c r="J383" s="26"/>
      <c r="K383" s="26"/>
      <c r="L383" s="19"/>
    </row>
    <row r="384" ht="15.0" customHeight="1">
      <c r="A384" s="19"/>
      <c r="B384" s="239" t="s">
        <v>60</v>
      </c>
      <c r="C384" s="248">
        <f t="shared" ref="C384:D384" si="36">+B138</f>
        <v>4</v>
      </c>
      <c r="D384" s="240" t="str">
        <f t="shared" si="36"/>
        <v>Cash Statement as at 31st March 2025</v>
      </c>
      <c r="E384" s="7"/>
      <c r="F384" s="8"/>
      <c r="H384" s="85">
        <f>I136</f>
        <v>0</v>
      </c>
      <c r="I384" s="238"/>
      <c r="J384" s="26"/>
      <c r="K384" s="26"/>
      <c r="L384" s="19"/>
    </row>
    <row r="385" ht="15.0" customHeight="1">
      <c r="A385" s="19"/>
      <c r="B385" s="241"/>
      <c r="C385" s="176"/>
      <c r="D385" s="242" t="s">
        <v>88</v>
      </c>
      <c r="E385" s="7"/>
      <c r="F385" s="8"/>
      <c r="H385" s="35">
        <f>SUM(H384)</f>
        <v>0</v>
      </c>
      <c r="I385" s="238"/>
      <c r="J385" s="26"/>
      <c r="K385" s="26"/>
      <c r="L385" s="19"/>
    </row>
    <row r="386" ht="15.0" customHeight="1">
      <c r="A386" s="19"/>
      <c r="B386" s="241"/>
      <c r="C386" s="176"/>
      <c r="D386" s="26"/>
      <c r="E386" s="26"/>
      <c r="H386" s="26"/>
      <c r="I386" s="238"/>
      <c r="J386" s="26"/>
      <c r="K386" s="26"/>
      <c r="L386" s="19"/>
    </row>
    <row r="387" ht="15.0" customHeight="1">
      <c r="A387" s="19"/>
      <c r="B387" s="237" t="s">
        <v>293</v>
      </c>
      <c r="C387" s="26"/>
      <c r="D387" s="26"/>
      <c r="E387" s="26"/>
      <c r="H387" s="26"/>
      <c r="I387" s="238"/>
      <c r="J387" s="26"/>
      <c r="K387" s="26"/>
      <c r="L387" s="19"/>
    </row>
    <row r="388" ht="15.0" customHeight="1">
      <c r="A388" s="19"/>
      <c r="B388" s="241" t="s">
        <v>294</v>
      </c>
      <c r="D388" s="26" t="s">
        <v>292</v>
      </c>
      <c r="E388" s="26"/>
      <c r="H388" s="26"/>
      <c r="I388" s="238"/>
      <c r="J388" s="26"/>
      <c r="K388" s="26"/>
      <c r="L388" s="19"/>
    </row>
    <row r="389" ht="15.0" customHeight="1">
      <c r="A389" s="19"/>
      <c r="B389" s="244" t="s">
        <v>307</v>
      </c>
      <c r="C389" s="8"/>
      <c r="D389" s="127" t="s">
        <v>308</v>
      </c>
      <c r="E389" s="7"/>
      <c r="F389" s="8"/>
      <c r="H389" s="28"/>
      <c r="I389" s="238"/>
      <c r="J389" s="26"/>
      <c r="K389" s="26"/>
      <c r="L389" s="19"/>
    </row>
    <row r="390" ht="15.0" customHeight="1">
      <c r="A390" s="19"/>
      <c r="B390" s="241"/>
      <c r="C390" s="26"/>
      <c r="D390" s="242" t="s">
        <v>88</v>
      </c>
      <c r="E390" s="7"/>
      <c r="F390" s="8"/>
      <c r="H390" s="35">
        <f>SUM(H389)</f>
        <v>0</v>
      </c>
      <c r="I390" s="238"/>
      <c r="J390" s="26"/>
      <c r="K390" s="26"/>
      <c r="L390" s="19"/>
    </row>
    <row r="391" ht="15.0" customHeight="1">
      <c r="A391" s="19"/>
      <c r="B391" s="241"/>
      <c r="C391" s="26"/>
      <c r="D391" s="26"/>
      <c r="E391" s="26"/>
      <c r="H391" s="26"/>
      <c r="I391" s="238"/>
      <c r="J391" s="26"/>
      <c r="K391" s="26"/>
      <c r="L391" s="19"/>
    </row>
    <row r="392" ht="15.0" customHeight="1">
      <c r="A392" s="19"/>
      <c r="B392" s="245" t="s">
        <v>299</v>
      </c>
      <c r="C392" s="7"/>
      <c r="D392" s="7"/>
      <c r="E392" s="7"/>
      <c r="F392" s="8"/>
      <c r="H392" s="65">
        <f>+H385-H390</f>
        <v>0</v>
      </c>
      <c r="I392" s="238"/>
      <c r="J392" s="26"/>
      <c r="K392" s="26"/>
      <c r="L392" s="19"/>
    </row>
    <row r="393" ht="15.0" customHeight="1">
      <c r="A393" s="19"/>
      <c r="B393" s="246"/>
      <c r="C393" s="80"/>
      <c r="D393" s="80"/>
      <c r="E393" s="80"/>
      <c r="F393" s="249"/>
      <c r="G393" s="250"/>
      <c r="H393" s="80"/>
      <c r="I393" s="247"/>
      <c r="J393" s="26"/>
      <c r="K393" s="26"/>
      <c r="L393" s="19"/>
    </row>
    <row r="394" ht="15.0" customHeight="1">
      <c r="A394" s="19"/>
      <c r="B394" s="74" t="s">
        <v>309</v>
      </c>
      <c r="C394" s="26"/>
      <c r="D394" s="26"/>
      <c r="E394" s="26"/>
      <c r="F394" s="26"/>
      <c r="G394" s="26"/>
      <c r="H394" s="26"/>
      <c r="I394" s="26"/>
      <c r="J394" s="26"/>
      <c r="K394" s="26"/>
      <c r="L394" s="19"/>
    </row>
    <row r="395" ht="15.0" customHeight="1">
      <c r="A395" s="19"/>
      <c r="B395" s="74" t="s">
        <v>310</v>
      </c>
      <c r="C395" s="26"/>
      <c r="D395" s="26"/>
      <c r="E395" s="26"/>
      <c r="F395" s="53"/>
      <c r="G395" s="26"/>
      <c r="H395" s="26"/>
      <c r="I395" s="26"/>
      <c r="J395" s="26"/>
      <c r="K395" s="26"/>
      <c r="L395" s="19"/>
    </row>
    <row r="396" ht="15.0" customHeight="1">
      <c r="A396" s="19"/>
      <c r="B396" s="74"/>
      <c r="C396" s="26"/>
      <c r="D396" s="26"/>
      <c r="E396" s="26"/>
      <c r="F396" s="26"/>
      <c r="G396" s="26"/>
      <c r="H396" s="26"/>
      <c r="I396" s="26"/>
      <c r="J396" s="26"/>
      <c r="K396" s="26"/>
      <c r="L396" s="19"/>
    </row>
    <row r="397" ht="15.0" customHeight="1">
      <c r="A397" s="19"/>
      <c r="D397" s="233" t="str">
        <f>D3</f>
        <v/>
      </c>
      <c r="E397" s="7"/>
      <c r="F397" s="8"/>
      <c r="G397" s="26"/>
      <c r="H397" s="26"/>
      <c r="I397" s="26"/>
      <c r="J397" s="26"/>
      <c r="K397" s="26"/>
      <c r="L397" s="19"/>
    </row>
    <row r="398" ht="15.0" customHeight="1">
      <c r="A398" s="26"/>
      <c r="B398" s="26"/>
      <c r="C398" s="26"/>
      <c r="D398" s="26"/>
      <c r="E398" s="26"/>
      <c r="F398" s="26"/>
      <c r="G398" s="26"/>
      <c r="H398" s="26"/>
      <c r="I398" s="26"/>
      <c r="J398" s="26"/>
      <c r="K398" s="26"/>
      <c r="L398" s="19"/>
    </row>
    <row r="399" ht="15.0" customHeight="1">
      <c r="A399" s="19"/>
      <c r="B399" s="234" t="s">
        <v>311</v>
      </c>
      <c r="C399" s="235"/>
      <c r="D399" s="235"/>
      <c r="E399" s="235"/>
      <c r="F399" s="235"/>
      <c r="G399" s="235"/>
      <c r="H399" s="235"/>
      <c r="I399" s="236"/>
      <c r="J399" s="26"/>
      <c r="K399" s="26"/>
      <c r="L399" s="19"/>
    </row>
    <row r="400" ht="15.0" customHeight="1">
      <c r="A400" s="19"/>
      <c r="B400" s="237" t="s">
        <v>289</v>
      </c>
      <c r="C400" s="26"/>
      <c r="D400" s="26"/>
      <c r="E400" s="26"/>
      <c r="H400" s="26"/>
      <c r="I400" s="238"/>
      <c r="J400" s="26"/>
      <c r="K400" s="26"/>
      <c r="L400" s="19"/>
    </row>
    <row r="401" ht="15.0" customHeight="1">
      <c r="A401" s="1"/>
      <c r="B401" s="71" t="s">
        <v>290</v>
      </c>
      <c r="C401" s="176" t="s">
        <v>291</v>
      </c>
      <c r="D401" s="26" t="s">
        <v>292</v>
      </c>
      <c r="E401" s="26"/>
      <c r="H401" s="26"/>
      <c r="I401" s="238"/>
      <c r="J401" s="29"/>
      <c r="K401" s="29"/>
      <c r="L401" s="1"/>
    </row>
    <row r="402" ht="27.75" customHeight="1">
      <c r="A402" s="1"/>
      <c r="B402" s="239" t="s">
        <v>60</v>
      </c>
      <c r="C402" s="248">
        <f t="shared" ref="C402:D402" si="37">+B148</f>
        <v>6</v>
      </c>
      <c r="D402" s="240" t="str">
        <f t="shared" si="37"/>
        <v>Accrued Expenditure (invoices not paid by 31st March 2025 for goods and services received before 1 April 2025) - PLEASE LIST BELOW</v>
      </c>
      <c r="E402" s="7"/>
      <c r="F402" s="8"/>
      <c r="H402" s="85">
        <f>+I157</f>
        <v>0</v>
      </c>
      <c r="I402" s="238"/>
      <c r="J402" s="29"/>
      <c r="K402" s="29"/>
      <c r="L402" s="1"/>
    </row>
    <row r="403" ht="30.0" customHeight="1">
      <c r="A403" s="1"/>
      <c r="B403" s="239" t="s">
        <v>60</v>
      </c>
      <c r="C403" s="248">
        <f t="shared" ref="C403:D403" si="38">+B161</f>
        <v>7</v>
      </c>
      <c r="D403" s="240" t="str">
        <f t="shared" si="38"/>
        <v>Deferred Income (income received by 31st March 2025 but relating to the 2025-26 financial year) - PLEASE LIST BELOW</v>
      </c>
      <c r="E403" s="7"/>
      <c r="F403" s="8"/>
      <c r="H403" s="85">
        <f>+I166</f>
        <v>0</v>
      </c>
      <c r="I403" s="238"/>
      <c r="J403" s="29"/>
      <c r="K403" s="29"/>
      <c r="L403" s="1"/>
    </row>
    <row r="404" ht="15.0" customHeight="1">
      <c r="A404" s="1"/>
      <c r="B404" s="241"/>
      <c r="C404" s="176"/>
      <c r="D404" s="242" t="s">
        <v>88</v>
      </c>
      <c r="E404" s="7"/>
      <c r="F404" s="8"/>
      <c r="H404" s="35">
        <f>SUM(H402:H403)</f>
        <v>0</v>
      </c>
      <c r="I404" s="238"/>
      <c r="J404" s="29"/>
      <c r="K404" s="29"/>
      <c r="L404" s="1"/>
    </row>
    <row r="405" ht="15.0" customHeight="1">
      <c r="A405" s="1"/>
      <c r="B405" s="241"/>
      <c r="C405" s="176"/>
      <c r="D405" s="26"/>
      <c r="E405" s="26"/>
      <c r="H405" s="26"/>
      <c r="I405" s="238"/>
      <c r="J405" s="29"/>
      <c r="K405" s="29"/>
      <c r="L405" s="1"/>
    </row>
    <row r="406" ht="15.0" customHeight="1">
      <c r="A406" s="1"/>
      <c r="B406" s="237" t="s">
        <v>293</v>
      </c>
      <c r="C406" s="26"/>
      <c r="D406" s="26"/>
      <c r="E406" s="26"/>
      <c r="H406" s="26"/>
      <c r="I406" s="238"/>
      <c r="J406" s="29"/>
      <c r="K406" s="29"/>
      <c r="L406" s="1"/>
    </row>
    <row r="407" ht="15.0" customHeight="1">
      <c r="A407" s="1"/>
      <c r="B407" s="241" t="s">
        <v>294</v>
      </c>
      <c r="D407" s="26" t="s">
        <v>292</v>
      </c>
      <c r="E407" s="26"/>
      <c r="H407" s="26"/>
      <c r="I407" s="238"/>
      <c r="J407" s="29"/>
      <c r="K407" s="29"/>
      <c r="L407" s="1"/>
    </row>
    <row r="408" ht="15.0" customHeight="1">
      <c r="A408" s="1"/>
      <c r="B408" s="244" t="s">
        <v>312</v>
      </c>
      <c r="C408" s="8"/>
      <c r="D408" s="127" t="s">
        <v>313</v>
      </c>
      <c r="E408" s="7"/>
      <c r="F408" s="8"/>
      <c r="H408" s="28"/>
      <c r="I408" s="238"/>
      <c r="J408" s="29"/>
      <c r="K408" s="29"/>
      <c r="L408" s="1"/>
    </row>
    <row r="409" ht="15.0" customHeight="1">
      <c r="A409" s="1"/>
      <c r="B409" s="244" t="s">
        <v>314</v>
      </c>
      <c r="C409" s="8"/>
      <c r="D409" s="127" t="s">
        <v>315</v>
      </c>
      <c r="E409" s="7"/>
      <c r="F409" s="8"/>
      <c r="H409" s="28"/>
      <c r="I409" s="238"/>
      <c r="J409" s="29"/>
      <c r="K409" s="29"/>
      <c r="L409" s="1"/>
    </row>
    <row r="410" ht="15.0" customHeight="1">
      <c r="A410" s="1"/>
      <c r="B410" s="244"/>
      <c r="C410" s="8"/>
      <c r="D410" s="127"/>
      <c r="E410" s="7"/>
      <c r="F410" s="8"/>
      <c r="H410" s="28"/>
      <c r="I410" s="238"/>
      <c r="J410" s="29"/>
      <c r="K410" s="29"/>
      <c r="L410" s="1"/>
    </row>
    <row r="411" ht="15.0" customHeight="1">
      <c r="A411" s="1"/>
      <c r="B411" s="241"/>
      <c r="C411" s="26"/>
      <c r="D411" s="242" t="s">
        <v>88</v>
      </c>
      <c r="E411" s="7"/>
      <c r="F411" s="8"/>
      <c r="H411" s="35">
        <f>SUM(H408:H410)</f>
        <v>0</v>
      </c>
      <c r="I411" s="238"/>
      <c r="J411" s="29"/>
      <c r="K411" s="29"/>
      <c r="L411" s="1"/>
    </row>
    <row r="412" ht="15.0" customHeight="1">
      <c r="A412" s="1"/>
      <c r="B412" s="241"/>
      <c r="C412" s="26"/>
      <c r="D412" s="26"/>
      <c r="E412" s="26"/>
      <c r="H412" s="26"/>
      <c r="I412" s="238"/>
      <c r="J412" s="29"/>
      <c r="K412" s="29"/>
      <c r="L412" s="1"/>
    </row>
    <row r="413" ht="15.0" customHeight="1">
      <c r="A413" s="1"/>
      <c r="B413" s="245" t="s">
        <v>299</v>
      </c>
      <c r="C413" s="7"/>
      <c r="D413" s="7"/>
      <c r="E413" s="7"/>
      <c r="F413" s="8"/>
      <c r="H413" s="65">
        <f>+H404-H411</f>
        <v>0</v>
      </c>
      <c r="I413" s="238"/>
      <c r="J413" s="29"/>
      <c r="K413" s="29"/>
      <c r="L413" s="1"/>
    </row>
    <row r="414" ht="15.0" customHeight="1">
      <c r="A414" s="1"/>
      <c r="B414" s="246"/>
      <c r="C414" s="80"/>
      <c r="D414" s="80"/>
      <c r="E414" s="80"/>
      <c r="F414" s="80"/>
      <c r="G414" s="80"/>
      <c r="H414" s="80"/>
      <c r="I414" s="247"/>
      <c r="J414" s="29"/>
      <c r="K414" s="29"/>
      <c r="L414" s="1"/>
    </row>
    <row r="415" ht="15.0" customHeight="1">
      <c r="A415" s="1"/>
      <c r="B415" s="98"/>
      <c r="C415" s="29"/>
      <c r="D415" s="29"/>
      <c r="E415" s="29"/>
      <c r="H415" s="29"/>
      <c r="I415" s="29"/>
      <c r="J415" s="29"/>
      <c r="K415" s="29"/>
      <c r="L415" s="1"/>
    </row>
    <row r="416" ht="15.0" customHeight="1">
      <c r="A416" s="1"/>
      <c r="B416" s="234" t="s">
        <v>316</v>
      </c>
      <c r="C416" s="235"/>
      <c r="D416" s="235"/>
      <c r="E416" s="235"/>
      <c r="F416" s="235"/>
      <c r="G416" s="235"/>
      <c r="H416" s="235"/>
      <c r="I416" s="236"/>
      <c r="J416" s="29"/>
      <c r="K416" s="29"/>
      <c r="L416" s="1"/>
    </row>
    <row r="417" ht="15.0" customHeight="1">
      <c r="A417" s="1"/>
      <c r="B417" s="87"/>
      <c r="C417" s="26"/>
      <c r="D417" s="26"/>
      <c r="E417" s="26"/>
      <c r="H417" s="26"/>
      <c r="I417" s="238"/>
      <c r="J417" s="29"/>
      <c r="K417" s="29"/>
      <c r="L417" s="1"/>
    </row>
    <row r="418" ht="15.0" customHeight="1">
      <c r="A418" s="1"/>
      <c r="B418" s="237" t="s">
        <v>289</v>
      </c>
      <c r="C418" s="26"/>
      <c r="D418" s="26"/>
      <c r="E418" s="26"/>
      <c r="H418" s="26"/>
      <c r="I418" s="238"/>
      <c r="J418" s="29"/>
      <c r="K418" s="29"/>
      <c r="L418" s="1"/>
    </row>
    <row r="419" ht="15.0" customHeight="1">
      <c r="A419" s="1"/>
      <c r="B419" s="71" t="s">
        <v>290</v>
      </c>
      <c r="C419" s="176" t="s">
        <v>291</v>
      </c>
      <c r="D419" s="26" t="s">
        <v>292</v>
      </c>
      <c r="E419" s="26"/>
      <c r="H419" s="26"/>
      <c r="I419" s="238"/>
      <c r="J419" s="29"/>
      <c r="K419" s="29"/>
      <c r="L419" s="1"/>
    </row>
    <row r="420" ht="33.0" customHeight="1">
      <c r="A420" s="1"/>
      <c r="B420" s="251" t="s">
        <v>60</v>
      </c>
      <c r="C420" s="248">
        <f t="shared" ref="C420:D420" si="39">+B169</f>
        <v>8</v>
      </c>
      <c r="D420" s="240" t="str">
        <f t="shared" si="39"/>
        <v>Prepayments (invoices paid before 1st April 2025 for which goods or services are to be received after 31st March 2025 - PLEASE LIST BELOW</v>
      </c>
      <c r="E420" s="7"/>
      <c r="F420" s="8"/>
      <c r="H420" s="85">
        <f>I174</f>
        <v>0</v>
      </c>
      <c r="I420" s="238"/>
      <c r="J420" s="29"/>
      <c r="K420" s="29"/>
      <c r="L420" s="1"/>
    </row>
    <row r="421" ht="36.75" customHeight="1">
      <c r="A421" s="1"/>
      <c r="B421" s="251" t="s">
        <v>60</v>
      </c>
      <c r="C421" s="248">
        <f t="shared" ref="C421:D421" si="40">+B177</f>
        <v>9</v>
      </c>
      <c r="D421" s="240" t="str">
        <f t="shared" si="40"/>
        <v>Accrued Income (cash,cheques,other income and funding/grants) relating to 2024-25, but either not yet received or banked after 31st March 2025 -  PLEASE LIST BELOW</v>
      </c>
      <c r="E421" s="7"/>
      <c r="F421" s="8"/>
      <c r="H421" s="85">
        <f>I184</f>
        <v>0</v>
      </c>
      <c r="I421" s="238"/>
      <c r="J421" s="29"/>
      <c r="K421" s="29"/>
      <c r="L421" s="1"/>
    </row>
    <row r="422" ht="15.0" customHeight="1">
      <c r="A422" s="1"/>
      <c r="B422" s="241"/>
      <c r="C422" s="176"/>
      <c r="D422" s="242" t="s">
        <v>88</v>
      </c>
      <c r="E422" s="7"/>
      <c r="F422" s="8"/>
      <c r="H422" s="35">
        <f>SUM(H420:H421)</f>
        <v>0</v>
      </c>
      <c r="I422" s="238"/>
      <c r="J422" s="29"/>
      <c r="K422" s="29"/>
      <c r="L422" s="1"/>
    </row>
    <row r="423" ht="15.0" customHeight="1">
      <c r="A423" s="1"/>
      <c r="B423" s="241"/>
      <c r="C423" s="176"/>
      <c r="D423" s="26"/>
      <c r="E423" s="26"/>
      <c r="H423" s="26"/>
      <c r="I423" s="238"/>
      <c r="J423" s="29"/>
      <c r="K423" s="29"/>
      <c r="L423" s="1"/>
    </row>
    <row r="424" ht="15.0" customHeight="1">
      <c r="A424" s="1"/>
      <c r="B424" s="237" t="s">
        <v>293</v>
      </c>
      <c r="C424" s="26"/>
      <c r="D424" s="26"/>
      <c r="E424" s="26"/>
      <c r="H424" s="26"/>
      <c r="I424" s="238"/>
      <c r="J424" s="29"/>
      <c r="K424" s="29"/>
      <c r="L424" s="1"/>
    </row>
    <row r="425" ht="15.0" customHeight="1">
      <c r="A425" s="1"/>
      <c r="B425" s="241" t="s">
        <v>294</v>
      </c>
      <c r="D425" s="26" t="s">
        <v>292</v>
      </c>
      <c r="E425" s="26"/>
      <c r="H425" s="26"/>
      <c r="I425" s="238"/>
      <c r="J425" s="29"/>
      <c r="K425" s="29"/>
      <c r="L425" s="1"/>
    </row>
    <row r="426" ht="15.0" customHeight="1">
      <c r="A426" s="1"/>
      <c r="B426" s="244" t="s">
        <v>317</v>
      </c>
      <c r="C426" s="8"/>
      <c r="D426" s="127" t="s">
        <v>318</v>
      </c>
      <c r="E426" s="7"/>
      <c r="F426" s="8"/>
      <c r="H426" s="28"/>
      <c r="I426" s="238"/>
      <c r="J426" s="29"/>
      <c r="K426" s="29"/>
      <c r="L426" s="1"/>
    </row>
    <row r="427" ht="15.0" customHeight="1">
      <c r="A427" s="1"/>
      <c r="B427" s="244" t="s">
        <v>319</v>
      </c>
      <c r="C427" s="8"/>
      <c r="D427" s="127" t="s">
        <v>320</v>
      </c>
      <c r="E427" s="7"/>
      <c r="F427" s="8"/>
      <c r="H427" s="28"/>
      <c r="I427" s="238"/>
      <c r="J427" s="29"/>
      <c r="K427" s="29"/>
      <c r="L427" s="1"/>
    </row>
    <row r="428" ht="15.0" customHeight="1">
      <c r="A428" s="1"/>
      <c r="B428" s="244"/>
      <c r="C428" s="8"/>
      <c r="D428" s="127"/>
      <c r="E428" s="7"/>
      <c r="F428" s="8"/>
      <c r="H428" s="28"/>
      <c r="I428" s="238"/>
      <c r="J428" s="29"/>
      <c r="K428" s="29"/>
      <c r="L428" s="1"/>
    </row>
    <row r="429" ht="15.0" customHeight="1">
      <c r="A429" s="1"/>
      <c r="B429" s="241"/>
      <c r="C429" s="26"/>
      <c r="D429" s="242" t="s">
        <v>88</v>
      </c>
      <c r="E429" s="7"/>
      <c r="F429" s="8"/>
      <c r="H429" s="35">
        <f>SUM(H426:H428)</f>
        <v>0</v>
      </c>
      <c r="I429" s="238"/>
      <c r="J429" s="29"/>
      <c r="K429" s="29"/>
      <c r="L429" s="1"/>
    </row>
    <row r="430" ht="15.0" customHeight="1">
      <c r="A430" s="1"/>
      <c r="B430" s="241"/>
      <c r="C430" s="26"/>
      <c r="D430" s="26"/>
      <c r="E430" s="26"/>
      <c r="H430" s="26"/>
      <c r="I430" s="238"/>
      <c r="J430" s="29"/>
      <c r="K430" s="29"/>
      <c r="L430" s="1"/>
    </row>
    <row r="431" ht="15.0" customHeight="1">
      <c r="A431" s="1"/>
      <c r="B431" s="245" t="s">
        <v>299</v>
      </c>
      <c r="C431" s="7"/>
      <c r="D431" s="7"/>
      <c r="E431" s="7"/>
      <c r="F431" s="8"/>
      <c r="H431" s="65">
        <f>+H422-H429</f>
        <v>0</v>
      </c>
      <c r="I431" s="238"/>
      <c r="J431" s="29"/>
      <c r="K431" s="29"/>
      <c r="L431" s="1"/>
    </row>
    <row r="432" ht="15.0" customHeight="1">
      <c r="A432" s="1"/>
      <c r="B432" s="246"/>
      <c r="C432" s="80"/>
      <c r="D432" s="80"/>
      <c r="E432" s="80"/>
      <c r="F432" s="80"/>
      <c r="G432" s="80"/>
      <c r="H432" s="80"/>
      <c r="I432" s="247"/>
      <c r="J432" s="29"/>
      <c r="K432" s="29"/>
      <c r="L432" s="1"/>
    </row>
    <row r="433" ht="15.0" customHeight="1">
      <c r="A433" s="1"/>
      <c r="B433" s="29"/>
      <c r="C433" s="29"/>
      <c r="D433" s="29"/>
      <c r="E433" s="29"/>
      <c r="F433" s="29"/>
      <c r="G433" s="29"/>
      <c r="H433" s="29"/>
      <c r="I433" s="29"/>
      <c r="J433" s="29"/>
      <c r="K433" s="29"/>
      <c r="L433" s="1"/>
    </row>
    <row r="434" ht="15.0" customHeight="1">
      <c r="A434" s="1"/>
      <c r="B434" s="234" t="s">
        <v>321</v>
      </c>
      <c r="C434" s="235"/>
      <c r="D434" s="235"/>
      <c r="E434" s="235"/>
      <c r="F434" s="235"/>
      <c r="G434" s="235"/>
      <c r="H434" s="235"/>
      <c r="I434" s="236"/>
      <c r="J434" s="29"/>
      <c r="K434" s="29"/>
      <c r="L434" s="1"/>
    </row>
    <row r="435" ht="15.0" customHeight="1">
      <c r="A435" s="1"/>
      <c r="B435" s="87"/>
      <c r="C435" s="26"/>
      <c r="D435" s="26"/>
      <c r="E435" s="26"/>
      <c r="H435" s="26"/>
      <c r="I435" s="238"/>
      <c r="J435" s="29"/>
      <c r="K435" s="29"/>
      <c r="L435" s="1"/>
    </row>
    <row r="436" ht="15.0" customHeight="1">
      <c r="A436" s="1"/>
      <c r="B436" s="237" t="s">
        <v>289</v>
      </c>
      <c r="C436" s="26"/>
      <c r="D436" s="26"/>
      <c r="E436" s="26"/>
      <c r="H436" s="26"/>
      <c r="I436" s="238"/>
      <c r="J436" s="29"/>
      <c r="K436" s="29"/>
      <c r="L436" s="1"/>
    </row>
    <row r="437" ht="15.0" customHeight="1">
      <c r="A437" s="1"/>
      <c r="B437" s="71" t="s">
        <v>290</v>
      </c>
      <c r="C437" s="176" t="s">
        <v>291</v>
      </c>
      <c r="D437" s="26" t="s">
        <v>292</v>
      </c>
      <c r="E437" s="26"/>
      <c r="H437" s="26"/>
      <c r="I437" s="238"/>
      <c r="J437" s="29"/>
      <c r="K437" s="29"/>
      <c r="L437" s="1"/>
    </row>
    <row r="438" ht="33.75" customHeight="1">
      <c r="A438" s="1"/>
      <c r="B438" s="251" t="s">
        <v>60</v>
      </c>
      <c r="C438" s="248">
        <f t="shared" ref="C438:D438" si="41">+B187</f>
        <v>10</v>
      </c>
      <c r="D438" s="240" t="str">
        <f t="shared" si="41"/>
        <v>VAT Reimbursements Due to School relating to 2024-25, but either not yet received or banked after 31st March 2025 -  PLEASE LIST BELOW</v>
      </c>
      <c r="E438" s="7"/>
      <c r="F438" s="8"/>
      <c r="H438" s="85">
        <f>+I196</f>
        <v>0</v>
      </c>
      <c r="I438" s="238"/>
      <c r="J438" s="29"/>
      <c r="K438" s="29"/>
      <c r="L438" s="1"/>
    </row>
    <row r="439" ht="15.0" customHeight="1">
      <c r="A439" s="1"/>
      <c r="B439" s="241"/>
      <c r="C439" s="176"/>
      <c r="D439" s="242" t="s">
        <v>88</v>
      </c>
      <c r="E439" s="7"/>
      <c r="F439" s="8"/>
      <c r="H439" s="35">
        <f>SUM(H438)</f>
        <v>0</v>
      </c>
      <c r="I439" s="238"/>
      <c r="J439" s="29"/>
      <c r="K439" s="29"/>
      <c r="L439" s="1"/>
    </row>
    <row r="440" ht="15.0" customHeight="1">
      <c r="A440" s="1"/>
      <c r="B440" s="241"/>
      <c r="C440" s="176"/>
      <c r="D440" s="26"/>
      <c r="E440" s="26"/>
      <c r="H440" s="26"/>
      <c r="I440" s="238"/>
      <c r="J440" s="29"/>
      <c r="K440" s="29"/>
      <c r="L440" s="1"/>
    </row>
    <row r="441" ht="15.0" customHeight="1">
      <c r="A441" s="1"/>
      <c r="B441" s="237" t="s">
        <v>293</v>
      </c>
      <c r="C441" s="26"/>
      <c r="D441" s="26"/>
      <c r="E441" s="26"/>
      <c r="H441" s="26"/>
      <c r="I441" s="238"/>
      <c r="J441" s="29"/>
      <c r="K441" s="29"/>
      <c r="L441" s="1"/>
    </row>
    <row r="442" ht="15.0" customHeight="1">
      <c r="A442" s="1"/>
      <c r="B442" s="241" t="s">
        <v>294</v>
      </c>
      <c r="D442" s="26" t="s">
        <v>292</v>
      </c>
      <c r="E442" s="26"/>
      <c r="H442" s="26"/>
      <c r="I442" s="238"/>
      <c r="J442" s="29"/>
      <c r="K442" s="29"/>
      <c r="L442" s="1"/>
    </row>
    <row r="443" ht="15.0" customHeight="1">
      <c r="A443" s="1"/>
      <c r="B443" s="244" t="s">
        <v>322</v>
      </c>
      <c r="C443" s="8"/>
      <c r="D443" s="127" t="s">
        <v>323</v>
      </c>
      <c r="E443" s="7"/>
      <c r="F443" s="8"/>
      <c r="H443" s="28"/>
      <c r="I443" s="238"/>
      <c r="J443" s="29"/>
      <c r="K443" s="29"/>
      <c r="L443" s="1"/>
    </row>
    <row r="444" ht="15.0" customHeight="1">
      <c r="A444" s="1"/>
      <c r="B444" s="244" t="s">
        <v>324</v>
      </c>
      <c r="C444" s="8"/>
      <c r="D444" s="127" t="s">
        <v>325</v>
      </c>
      <c r="E444" s="7"/>
      <c r="F444" s="8"/>
      <c r="H444" s="28"/>
      <c r="I444" s="238"/>
      <c r="J444" s="29"/>
      <c r="K444" s="29"/>
      <c r="L444" s="1"/>
    </row>
    <row r="445" ht="15.0" customHeight="1">
      <c r="A445" s="1"/>
      <c r="B445" s="241"/>
      <c r="C445" s="26"/>
      <c r="D445" s="242" t="s">
        <v>88</v>
      </c>
      <c r="E445" s="7"/>
      <c r="F445" s="8"/>
      <c r="H445" s="35">
        <f>SUM(H443:H444)</f>
        <v>0</v>
      </c>
      <c r="I445" s="238"/>
      <c r="J445" s="29"/>
      <c r="K445" s="29"/>
      <c r="L445" s="1"/>
    </row>
    <row r="446" ht="15.0" customHeight="1">
      <c r="A446" s="1"/>
      <c r="B446" s="241"/>
      <c r="C446" s="26"/>
      <c r="D446" s="26"/>
      <c r="E446" s="26"/>
      <c r="H446" s="26"/>
      <c r="I446" s="238"/>
      <c r="J446" s="29"/>
      <c r="K446" s="29"/>
      <c r="L446" s="1"/>
    </row>
    <row r="447" ht="15.0" customHeight="1">
      <c r="A447" s="1"/>
      <c r="B447" s="245" t="s">
        <v>299</v>
      </c>
      <c r="C447" s="7"/>
      <c r="D447" s="7"/>
      <c r="E447" s="7"/>
      <c r="F447" s="8"/>
      <c r="H447" s="65">
        <f>+H439-H445</f>
        <v>0</v>
      </c>
      <c r="I447" s="238"/>
      <c r="J447" s="29"/>
      <c r="K447" s="29"/>
      <c r="L447" s="1"/>
    </row>
    <row r="448" ht="15.0" customHeight="1">
      <c r="A448" s="1"/>
      <c r="B448" s="246"/>
      <c r="C448" s="80"/>
      <c r="D448" s="80"/>
      <c r="E448" s="80"/>
      <c r="F448" s="80"/>
      <c r="G448" s="80"/>
      <c r="H448" s="80"/>
      <c r="I448" s="247"/>
      <c r="J448" s="29"/>
      <c r="K448" s="29"/>
      <c r="L448" s="1"/>
    </row>
    <row r="449" ht="15.0" customHeight="1">
      <c r="A449" s="1"/>
      <c r="B449" s="29"/>
      <c r="C449" s="29"/>
      <c r="D449" s="29"/>
      <c r="E449" s="29"/>
      <c r="F449" s="29"/>
      <c r="G449" s="29"/>
      <c r="H449" s="29"/>
      <c r="I449" s="29"/>
      <c r="J449" s="29"/>
      <c r="K449" s="29"/>
      <c r="L449" s="1"/>
    </row>
    <row r="450" ht="15.0" customHeight="1">
      <c r="A450" s="1"/>
      <c r="B450" s="234" t="s">
        <v>326</v>
      </c>
      <c r="C450" s="235"/>
      <c r="D450" s="235"/>
      <c r="E450" s="235"/>
      <c r="F450" s="235"/>
      <c r="G450" s="235"/>
      <c r="H450" s="235"/>
      <c r="I450" s="236"/>
      <c r="J450" s="29"/>
      <c r="K450" s="29"/>
      <c r="L450" s="1"/>
    </row>
    <row r="451" ht="15.0" customHeight="1">
      <c r="A451" s="1"/>
      <c r="B451" s="87"/>
      <c r="C451" s="26"/>
      <c r="D451" s="26"/>
      <c r="E451" s="26"/>
      <c r="F451" s="94"/>
      <c r="G451" s="94"/>
      <c r="H451" s="26"/>
      <c r="I451" s="238"/>
      <c r="J451" s="29"/>
      <c r="K451" s="29"/>
      <c r="L451" s="1"/>
    </row>
    <row r="452" ht="15.0" customHeight="1">
      <c r="A452" s="1"/>
      <c r="B452" s="237" t="s">
        <v>289</v>
      </c>
      <c r="C452" s="26"/>
      <c r="D452" s="26"/>
      <c r="E452" s="26"/>
      <c r="F452" s="94"/>
      <c r="G452" s="94"/>
      <c r="H452" s="26"/>
      <c r="I452" s="238"/>
      <c r="J452" s="29"/>
      <c r="K452" s="29"/>
      <c r="L452" s="1"/>
    </row>
    <row r="453" ht="15.0" customHeight="1">
      <c r="A453" s="1"/>
      <c r="B453" s="71" t="s">
        <v>290</v>
      </c>
      <c r="C453" s="176" t="s">
        <v>291</v>
      </c>
      <c r="D453" s="26" t="s">
        <v>292</v>
      </c>
      <c r="E453" s="26"/>
      <c r="F453" s="94"/>
      <c r="G453" s="94"/>
      <c r="H453" s="26"/>
      <c r="I453" s="238"/>
      <c r="J453" s="29"/>
      <c r="K453" s="29"/>
      <c r="L453" s="1"/>
    </row>
    <row r="454" ht="15.0" customHeight="1">
      <c r="A454" s="1"/>
      <c r="B454" s="239" t="s">
        <v>60</v>
      </c>
      <c r="C454" s="252">
        <f t="shared" ref="C454:D454" si="42">+B198</f>
        <v>11</v>
      </c>
      <c r="D454" s="253" t="str">
        <f t="shared" si="42"/>
        <v>Cash in Hand (Petty Cash Balance at 31st March)</v>
      </c>
      <c r="E454" s="7"/>
      <c r="F454" s="8"/>
      <c r="G454" s="94"/>
      <c r="H454" s="85">
        <f>+I198</f>
        <v>0</v>
      </c>
      <c r="I454" s="238"/>
      <c r="J454" s="29"/>
      <c r="K454" s="29"/>
      <c r="L454" s="1"/>
    </row>
    <row r="455" ht="15.0" customHeight="1">
      <c r="A455" s="1"/>
      <c r="B455" s="241"/>
      <c r="C455" s="176"/>
      <c r="D455" s="242" t="s">
        <v>88</v>
      </c>
      <c r="E455" s="7"/>
      <c r="F455" s="8"/>
      <c r="G455" s="94"/>
      <c r="H455" s="35">
        <f>SUM(H454)</f>
        <v>0</v>
      </c>
      <c r="I455" s="238"/>
      <c r="J455" s="29"/>
      <c r="K455" s="29"/>
      <c r="L455" s="1"/>
    </row>
    <row r="456" ht="15.0" customHeight="1">
      <c r="A456" s="1"/>
      <c r="B456" s="241"/>
      <c r="C456" s="176"/>
      <c r="D456" s="26"/>
      <c r="E456" s="26"/>
      <c r="F456" s="94"/>
      <c r="G456" s="94"/>
      <c r="H456" s="26"/>
      <c r="I456" s="238"/>
      <c r="J456" s="29"/>
      <c r="K456" s="29"/>
      <c r="L456" s="1"/>
    </row>
    <row r="457" ht="15.0" customHeight="1">
      <c r="A457" s="1"/>
      <c r="B457" s="237" t="s">
        <v>293</v>
      </c>
      <c r="C457" s="26"/>
      <c r="D457" s="26"/>
      <c r="E457" s="26"/>
      <c r="F457" s="94"/>
      <c r="G457" s="94"/>
      <c r="H457" s="26"/>
      <c r="I457" s="238"/>
      <c r="J457" s="29"/>
      <c r="K457" s="29"/>
      <c r="L457" s="1"/>
    </row>
    <row r="458" ht="15.0" customHeight="1">
      <c r="A458" s="1"/>
      <c r="B458" s="241" t="s">
        <v>294</v>
      </c>
      <c r="D458" s="26" t="s">
        <v>292</v>
      </c>
      <c r="E458" s="26"/>
      <c r="F458" s="94"/>
      <c r="G458" s="94"/>
      <c r="H458" s="26"/>
      <c r="I458" s="238"/>
      <c r="J458" s="29"/>
      <c r="K458" s="29"/>
      <c r="L458" s="1"/>
    </row>
    <row r="459" ht="15.0" customHeight="1">
      <c r="A459" s="1"/>
      <c r="B459" s="244" t="s">
        <v>327</v>
      </c>
      <c r="C459" s="8"/>
      <c r="D459" s="127" t="s">
        <v>328</v>
      </c>
      <c r="E459" s="7"/>
      <c r="F459" s="8"/>
      <c r="G459" s="94"/>
      <c r="H459" s="28"/>
      <c r="I459" s="238"/>
      <c r="J459" s="29"/>
      <c r="K459" s="29"/>
      <c r="L459" s="1"/>
    </row>
    <row r="460" ht="15.0" customHeight="1">
      <c r="A460" s="1"/>
      <c r="B460" s="241"/>
      <c r="C460" s="26"/>
      <c r="D460" s="242" t="s">
        <v>88</v>
      </c>
      <c r="E460" s="7"/>
      <c r="F460" s="8"/>
      <c r="G460" s="94"/>
      <c r="H460" s="35">
        <f>SUM(H459)</f>
        <v>0</v>
      </c>
      <c r="I460" s="238"/>
      <c r="J460" s="29"/>
      <c r="K460" s="29"/>
      <c r="L460" s="1"/>
    </row>
    <row r="461" ht="15.0" customHeight="1">
      <c r="A461" s="1"/>
      <c r="B461" s="241"/>
      <c r="C461" s="26"/>
      <c r="D461" s="26"/>
      <c r="E461" s="26"/>
      <c r="F461" s="94"/>
      <c r="G461" s="94"/>
      <c r="H461" s="26"/>
      <c r="I461" s="238"/>
      <c r="J461" s="29"/>
      <c r="K461" s="29"/>
      <c r="L461" s="1"/>
    </row>
    <row r="462" ht="15.0" customHeight="1">
      <c r="A462" s="1"/>
      <c r="B462" s="245" t="s">
        <v>299</v>
      </c>
      <c r="C462" s="7"/>
      <c r="D462" s="7"/>
      <c r="E462" s="7"/>
      <c r="F462" s="8"/>
      <c r="G462" s="94"/>
      <c r="H462" s="65">
        <f>+H455-H460</f>
        <v>0</v>
      </c>
      <c r="I462" s="238"/>
      <c r="J462" s="29"/>
      <c r="K462" s="29"/>
      <c r="L462" s="1"/>
    </row>
    <row r="463" ht="15.0" customHeight="1">
      <c r="A463" s="1"/>
      <c r="B463" s="246"/>
      <c r="C463" s="80"/>
      <c r="D463" s="80"/>
      <c r="E463" s="80"/>
      <c r="F463" s="250"/>
      <c r="G463" s="250"/>
      <c r="H463" s="80"/>
      <c r="I463" s="247"/>
      <c r="J463" s="29"/>
      <c r="K463" s="29"/>
      <c r="L463" s="1"/>
    </row>
    <row r="464" ht="15.0" customHeight="1">
      <c r="A464" s="1"/>
      <c r="B464" s="29"/>
      <c r="C464" s="29"/>
      <c r="D464" s="29"/>
      <c r="E464" s="29"/>
      <c r="F464" s="29"/>
      <c r="G464" s="29"/>
      <c r="J464" s="29"/>
      <c r="K464" s="29"/>
      <c r="L464" s="1"/>
    </row>
    <row r="465" ht="15.0" customHeight="1">
      <c r="A465" s="1"/>
      <c r="B465" s="254" t="s">
        <v>329</v>
      </c>
      <c r="C465" s="200"/>
      <c r="D465" s="200"/>
      <c r="E465" s="200"/>
      <c r="F465" s="200"/>
      <c r="G465" s="200"/>
      <c r="H465" s="200"/>
      <c r="I465" s="200"/>
      <c r="J465" s="201"/>
      <c r="K465" s="29"/>
      <c r="L465" s="1"/>
    </row>
    <row r="466" ht="15.0" customHeight="1">
      <c r="A466" s="1"/>
      <c r="B466" s="29"/>
      <c r="C466" s="29"/>
      <c r="D466" s="29"/>
      <c r="E466" s="29"/>
      <c r="F466" s="29"/>
      <c r="G466" s="29"/>
      <c r="H466" s="29"/>
      <c r="I466" s="29"/>
      <c r="J466" s="29"/>
      <c r="K466" s="29"/>
      <c r="L466" s="1"/>
    </row>
    <row r="467" ht="15.0" customHeight="1">
      <c r="A467" s="1"/>
      <c r="B467" s="29"/>
      <c r="C467" s="29"/>
      <c r="D467" s="29"/>
      <c r="E467" s="29"/>
      <c r="F467" s="29"/>
      <c r="G467" s="29"/>
      <c r="H467" s="29"/>
      <c r="I467" s="29"/>
      <c r="J467" s="29"/>
      <c r="K467" s="29"/>
      <c r="L467" s="1"/>
    </row>
    <row r="468" ht="15.0" customHeight="1">
      <c r="A468" s="1"/>
      <c r="B468" s="29"/>
      <c r="C468" s="29"/>
      <c r="D468" s="29"/>
      <c r="E468" s="29"/>
      <c r="F468" s="29"/>
      <c r="G468" s="29"/>
      <c r="H468" s="29"/>
      <c r="I468" s="29"/>
      <c r="J468" s="29"/>
      <c r="K468" s="29"/>
      <c r="L468" s="1"/>
    </row>
    <row r="469" ht="15.0" customHeight="1">
      <c r="A469" s="1"/>
      <c r="B469" s="29"/>
      <c r="C469" s="29"/>
      <c r="D469" s="29"/>
      <c r="E469" s="29"/>
      <c r="F469" s="29"/>
      <c r="G469" s="29"/>
      <c r="H469" s="29"/>
      <c r="I469" s="29"/>
      <c r="J469" s="29"/>
      <c r="K469" s="29"/>
      <c r="L469" s="1"/>
    </row>
    <row r="470" ht="15.0" customHeight="1">
      <c r="A470" s="1"/>
      <c r="B470" s="29"/>
      <c r="C470" s="29"/>
      <c r="D470" s="29"/>
      <c r="E470" s="29"/>
      <c r="F470" s="29"/>
      <c r="G470" s="29"/>
      <c r="H470" s="29"/>
      <c r="I470" s="29"/>
      <c r="J470" s="29"/>
      <c r="K470" s="29"/>
      <c r="L470" s="1"/>
    </row>
    <row r="471" ht="15.0" customHeight="1">
      <c r="A471" s="1"/>
      <c r="B471" s="29"/>
      <c r="C471" s="29"/>
      <c r="D471" s="29"/>
      <c r="E471" s="29"/>
      <c r="F471" s="29"/>
      <c r="G471" s="29"/>
      <c r="H471" s="29"/>
      <c r="I471" s="29"/>
      <c r="J471" s="29"/>
      <c r="K471" s="29"/>
      <c r="L471" s="1"/>
    </row>
    <row r="472" ht="15.0" customHeight="1">
      <c r="A472" s="1"/>
      <c r="B472" s="29"/>
      <c r="C472" s="29"/>
      <c r="D472" s="29"/>
      <c r="E472" s="29"/>
      <c r="F472" s="29"/>
      <c r="G472" s="29"/>
      <c r="H472" s="29"/>
      <c r="I472" s="29"/>
      <c r="J472" s="29"/>
      <c r="K472" s="29"/>
      <c r="L472" s="1"/>
    </row>
    <row r="473" ht="15.0" customHeight="1">
      <c r="A473" s="1"/>
      <c r="B473" s="29"/>
      <c r="C473" s="29"/>
      <c r="D473" s="29"/>
      <c r="E473" s="29"/>
      <c r="F473" s="29"/>
      <c r="G473" s="29"/>
      <c r="H473" s="29"/>
      <c r="I473" s="29"/>
      <c r="J473" s="29"/>
      <c r="K473" s="29"/>
      <c r="L473" s="1"/>
    </row>
    <row r="474" ht="15.0" customHeight="1">
      <c r="A474" s="1"/>
      <c r="B474" s="29"/>
      <c r="C474" s="29"/>
      <c r="D474" s="29"/>
      <c r="E474" s="29"/>
      <c r="F474" s="29"/>
      <c r="G474" s="29"/>
      <c r="H474" s="29"/>
      <c r="I474" s="29"/>
      <c r="J474" s="29"/>
      <c r="K474" s="29"/>
      <c r="L474" s="1"/>
    </row>
    <row r="475" ht="15.0" customHeight="1">
      <c r="A475" s="1"/>
      <c r="B475" s="29"/>
      <c r="C475" s="29"/>
      <c r="D475" s="29"/>
      <c r="E475" s="29"/>
      <c r="F475" s="29"/>
      <c r="G475" s="29"/>
      <c r="H475" s="29"/>
      <c r="I475" s="29"/>
      <c r="J475" s="29"/>
      <c r="K475" s="29"/>
      <c r="L475" s="1"/>
    </row>
    <row r="476" ht="15.0" customHeight="1">
      <c r="A476" s="1"/>
      <c r="B476" s="29"/>
      <c r="C476" s="29"/>
      <c r="D476" s="29"/>
      <c r="E476" s="29"/>
      <c r="F476" s="29"/>
      <c r="G476" s="29"/>
      <c r="H476" s="29"/>
      <c r="I476" s="29"/>
      <c r="J476" s="29"/>
      <c r="K476" s="29"/>
      <c r="L476" s="1"/>
    </row>
    <row r="477" ht="15.0" customHeight="1">
      <c r="A477" s="1"/>
      <c r="B477" s="29"/>
      <c r="C477" s="29"/>
      <c r="D477" s="29"/>
      <c r="E477" s="29"/>
      <c r="F477" s="29"/>
      <c r="G477" s="29"/>
      <c r="H477" s="29"/>
      <c r="I477" s="29"/>
      <c r="J477" s="29"/>
      <c r="K477" s="29"/>
      <c r="L477" s="1"/>
    </row>
    <row r="478" ht="15.0" customHeight="1">
      <c r="A478" s="1"/>
      <c r="B478" s="29"/>
      <c r="C478" s="29"/>
      <c r="D478" s="29"/>
      <c r="E478" s="29"/>
      <c r="F478" s="29"/>
      <c r="G478" s="29"/>
      <c r="H478" s="29"/>
      <c r="I478" s="29"/>
      <c r="J478" s="29"/>
      <c r="K478" s="29"/>
      <c r="L478" s="1"/>
    </row>
    <row r="479" ht="15.0" customHeight="1">
      <c r="A479" s="1"/>
      <c r="B479" s="29"/>
      <c r="C479" s="29"/>
      <c r="D479" s="29"/>
      <c r="E479" s="29"/>
      <c r="F479" s="29"/>
      <c r="G479" s="29"/>
      <c r="H479" s="29"/>
      <c r="I479" s="29"/>
      <c r="J479" s="29"/>
      <c r="K479" s="29"/>
      <c r="L479" s="1"/>
    </row>
    <row r="480" ht="15.0" customHeight="1">
      <c r="A480" s="1"/>
      <c r="B480" s="29"/>
      <c r="C480" s="29"/>
      <c r="D480" s="29"/>
      <c r="E480" s="29"/>
      <c r="F480" s="29"/>
      <c r="G480" s="29"/>
      <c r="H480" s="29"/>
      <c r="I480" s="29"/>
      <c r="J480" s="29"/>
      <c r="K480" s="29"/>
      <c r="L480" s="1"/>
    </row>
    <row r="481" ht="15.0" customHeight="1">
      <c r="A481" s="1"/>
      <c r="B481" s="29"/>
      <c r="C481" s="29"/>
      <c r="D481" s="29"/>
      <c r="E481" s="29"/>
      <c r="F481" s="29"/>
      <c r="G481" s="29"/>
      <c r="H481" s="29"/>
      <c r="I481" s="29"/>
      <c r="J481" s="29"/>
      <c r="K481" s="29"/>
      <c r="L481" s="1"/>
    </row>
    <row r="482" ht="15.0" customHeight="1">
      <c r="A482" s="1"/>
      <c r="B482" s="29"/>
      <c r="C482" s="29"/>
      <c r="D482" s="29"/>
      <c r="E482" s="29"/>
      <c r="F482" s="29"/>
      <c r="G482" s="29"/>
      <c r="H482" s="29"/>
      <c r="I482" s="29"/>
      <c r="J482" s="29"/>
      <c r="K482" s="29"/>
      <c r="L482" s="1"/>
    </row>
    <row r="483" ht="15.0" customHeight="1">
      <c r="A483" s="1"/>
      <c r="B483" s="29"/>
      <c r="C483" s="29"/>
      <c r="D483" s="29"/>
      <c r="E483" s="29"/>
      <c r="F483" s="29"/>
      <c r="G483" s="29"/>
      <c r="H483" s="29"/>
      <c r="I483" s="29"/>
      <c r="J483" s="29"/>
      <c r="K483" s="29"/>
      <c r="L483" s="1"/>
    </row>
    <row r="484" ht="15.0" customHeight="1">
      <c r="A484" s="1"/>
      <c r="B484" s="29"/>
      <c r="C484" s="29"/>
      <c r="D484" s="29"/>
      <c r="E484" s="29"/>
      <c r="F484" s="29"/>
      <c r="G484" s="29"/>
      <c r="H484" s="29"/>
      <c r="I484" s="29"/>
      <c r="J484" s="29"/>
      <c r="K484" s="29"/>
      <c r="L484" s="1"/>
    </row>
    <row r="485" ht="15.0" customHeight="1">
      <c r="A485" s="1"/>
      <c r="B485" s="29"/>
      <c r="C485" s="29"/>
      <c r="D485" s="29"/>
      <c r="E485" s="29"/>
      <c r="F485" s="29"/>
      <c r="G485" s="29"/>
      <c r="H485" s="29"/>
      <c r="I485" s="29"/>
      <c r="J485" s="29"/>
      <c r="K485" s="29"/>
      <c r="L485" s="1"/>
    </row>
    <row r="486" ht="15.0" customHeight="1">
      <c r="A486" s="1"/>
      <c r="B486" s="29"/>
      <c r="C486" s="29"/>
      <c r="D486" s="29"/>
      <c r="E486" s="29"/>
      <c r="F486" s="29"/>
      <c r="G486" s="29"/>
      <c r="H486" s="29"/>
      <c r="I486" s="29"/>
      <c r="J486" s="29"/>
      <c r="K486" s="29"/>
      <c r="L486" s="1"/>
    </row>
    <row r="487" ht="15.0" customHeight="1">
      <c r="A487" s="1"/>
      <c r="B487" s="29"/>
      <c r="C487" s="29"/>
      <c r="D487" s="29"/>
      <c r="E487" s="29"/>
      <c r="F487" s="29"/>
      <c r="G487" s="29"/>
      <c r="H487" s="29"/>
      <c r="I487" s="29"/>
      <c r="J487" s="29"/>
      <c r="K487" s="29"/>
      <c r="L487" s="1"/>
    </row>
    <row r="488" ht="15.0" customHeight="1">
      <c r="A488" s="1"/>
      <c r="B488" s="29"/>
      <c r="C488" s="29"/>
      <c r="D488" s="29"/>
      <c r="E488" s="29"/>
      <c r="F488" s="29"/>
      <c r="G488" s="29"/>
      <c r="H488" s="29"/>
      <c r="I488" s="29"/>
      <c r="J488" s="29"/>
      <c r="K488" s="29"/>
      <c r="L488" s="1"/>
    </row>
    <row r="489" ht="15.0" customHeight="1">
      <c r="A489" s="1"/>
      <c r="B489" s="29"/>
      <c r="C489" s="29"/>
      <c r="D489" s="29"/>
      <c r="E489" s="29"/>
      <c r="F489" s="29"/>
      <c r="G489" s="29"/>
      <c r="H489" s="29"/>
      <c r="I489" s="29"/>
      <c r="J489" s="29"/>
      <c r="K489" s="29"/>
      <c r="L489" s="1"/>
    </row>
    <row r="490" ht="15.0" customHeight="1">
      <c r="A490" s="1"/>
      <c r="B490" s="29"/>
      <c r="C490" s="29"/>
      <c r="D490" s="29"/>
      <c r="E490" s="29"/>
      <c r="F490" s="29"/>
      <c r="G490" s="29"/>
      <c r="H490" s="29"/>
      <c r="I490" s="29"/>
      <c r="J490" s="29"/>
      <c r="K490" s="29"/>
      <c r="L490" s="1"/>
    </row>
    <row r="491" ht="15.0" customHeight="1">
      <c r="A491" s="1"/>
      <c r="B491" s="29"/>
      <c r="C491" s="29"/>
      <c r="D491" s="29"/>
      <c r="E491" s="29"/>
      <c r="F491" s="29"/>
      <c r="G491" s="29"/>
      <c r="H491" s="29"/>
      <c r="I491" s="29"/>
      <c r="J491" s="29"/>
      <c r="K491" s="29"/>
      <c r="L491" s="1"/>
    </row>
    <row r="492" ht="15.0" customHeight="1">
      <c r="A492" s="1"/>
      <c r="B492" s="29"/>
      <c r="C492" s="29"/>
      <c r="D492" s="29"/>
      <c r="E492" s="29"/>
      <c r="F492" s="29"/>
      <c r="G492" s="29"/>
      <c r="H492" s="29"/>
      <c r="I492" s="29"/>
      <c r="J492" s="29"/>
      <c r="K492" s="29"/>
      <c r="L492" s="1"/>
    </row>
    <row r="493" ht="15.0" customHeight="1">
      <c r="A493" s="1"/>
      <c r="B493" s="29"/>
      <c r="C493" s="29"/>
      <c r="D493" s="29"/>
      <c r="E493" s="29"/>
      <c r="F493" s="29"/>
      <c r="G493" s="29"/>
      <c r="H493" s="29"/>
      <c r="I493" s="29"/>
      <c r="J493" s="29"/>
      <c r="K493" s="29"/>
      <c r="L493" s="1"/>
    </row>
    <row r="494" ht="15.0" customHeight="1">
      <c r="A494" s="1"/>
      <c r="B494" s="29"/>
      <c r="C494" s="29"/>
      <c r="D494" s="29"/>
      <c r="E494" s="29"/>
      <c r="F494" s="29"/>
      <c r="G494" s="29"/>
      <c r="H494" s="29"/>
      <c r="I494" s="29"/>
      <c r="J494" s="29"/>
      <c r="K494" s="29"/>
      <c r="L494" s="1"/>
    </row>
    <row r="495" ht="15.0" customHeight="1">
      <c r="A495" s="1"/>
      <c r="B495" s="29"/>
      <c r="C495" s="29"/>
      <c r="D495" s="29"/>
      <c r="E495" s="29"/>
      <c r="F495" s="29"/>
      <c r="G495" s="29"/>
      <c r="H495" s="29"/>
      <c r="I495" s="29"/>
      <c r="J495" s="29"/>
      <c r="K495" s="29"/>
      <c r="L495" s="1"/>
    </row>
    <row r="496" ht="15.0" customHeight="1">
      <c r="A496" s="1"/>
      <c r="B496" s="29"/>
      <c r="C496" s="29"/>
      <c r="D496" s="29"/>
      <c r="E496" s="29"/>
      <c r="F496" s="29"/>
      <c r="G496" s="29"/>
      <c r="H496" s="29"/>
      <c r="I496" s="29"/>
      <c r="J496" s="29"/>
      <c r="K496" s="29"/>
      <c r="L496" s="1"/>
    </row>
    <row r="497" ht="15.0" customHeight="1">
      <c r="A497" s="1"/>
      <c r="B497" s="29"/>
      <c r="C497" s="29"/>
      <c r="D497" s="29"/>
      <c r="E497" s="29"/>
      <c r="F497" s="29"/>
      <c r="G497" s="29"/>
      <c r="H497" s="29"/>
      <c r="I497" s="29"/>
      <c r="J497" s="29"/>
      <c r="K497" s="29"/>
      <c r="L497" s="1"/>
    </row>
    <row r="498" ht="15.0" customHeight="1">
      <c r="A498" s="1"/>
      <c r="B498" s="29"/>
      <c r="C498" s="29"/>
      <c r="D498" s="29"/>
      <c r="E498" s="29"/>
      <c r="F498" s="29"/>
      <c r="G498" s="29"/>
      <c r="H498" s="29"/>
      <c r="I498" s="29"/>
      <c r="J498" s="29"/>
      <c r="K498" s="29"/>
      <c r="L498" s="1"/>
    </row>
    <row r="499" ht="15.0" customHeight="1">
      <c r="A499" s="1"/>
      <c r="B499" s="29"/>
      <c r="C499" s="29"/>
      <c r="D499" s="29"/>
      <c r="E499" s="29"/>
      <c r="F499" s="29"/>
      <c r="G499" s="29"/>
      <c r="H499" s="29"/>
      <c r="I499" s="29"/>
      <c r="J499" s="29"/>
      <c r="K499" s="29"/>
      <c r="L499" s="1"/>
    </row>
    <row r="500" ht="15.0" customHeight="1">
      <c r="A500" s="1"/>
      <c r="B500" s="29"/>
      <c r="C500" s="29"/>
      <c r="D500" s="29"/>
      <c r="E500" s="29"/>
      <c r="F500" s="29"/>
      <c r="G500" s="29"/>
      <c r="H500" s="29"/>
      <c r="I500" s="29"/>
      <c r="J500" s="29"/>
      <c r="K500" s="29"/>
      <c r="L500" s="1"/>
    </row>
    <row r="501" ht="15.0" customHeight="1">
      <c r="A501" s="1"/>
      <c r="B501" s="29"/>
      <c r="C501" s="29"/>
      <c r="D501" s="29"/>
      <c r="E501" s="29"/>
      <c r="F501" s="29"/>
      <c r="G501" s="29"/>
      <c r="H501" s="29"/>
      <c r="I501" s="29"/>
      <c r="J501" s="29"/>
      <c r="K501" s="29"/>
      <c r="L501" s="1"/>
    </row>
    <row r="502" ht="15.0" customHeight="1">
      <c r="A502" s="1"/>
      <c r="B502" s="29"/>
      <c r="C502" s="29"/>
      <c r="D502" s="29"/>
      <c r="E502" s="29"/>
      <c r="F502" s="29"/>
      <c r="G502" s="29"/>
      <c r="H502" s="29"/>
      <c r="I502" s="29"/>
      <c r="J502" s="29"/>
      <c r="K502" s="29"/>
      <c r="L502" s="1"/>
    </row>
    <row r="503" ht="15.0" customHeight="1">
      <c r="A503" s="1"/>
      <c r="B503" s="29"/>
      <c r="C503" s="29"/>
      <c r="D503" s="29"/>
      <c r="E503" s="29"/>
      <c r="F503" s="29"/>
      <c r="G503" s="29"/>
      <c r="H503" s="29"/>
      <c r="I503" s="29"/>
      <c r="J503" s="29"/>
      <c r="K503" s="29"/>
      <c r="L503" s="1"/>
    </row>
    <row r="504" ht="15.0" customHeight="1">
      <c r="A504" s="1"/>
      <c r="B504" s="29"/>
      <c r="C504" s="29"/>
      <c r="D504" s="29"/>
      <c r="E504" s="29"/>
      <c r="F504" s="29"/>
      <c r="G504" s="29"/>
      <c r="H504" s="29"/>
      <c r="I504" s="29"/>
      <c r="J504" s="29"/>
      <c r="K504" s="29"/>
      <c r="L504" s="1"/>
    </row>
    <row r="505" ht="15.0" customHeight="1">
      <c r="A505" s="1"/>
      <c r="B505" s="29"/>
      <c r="C505" s="29"/>
      <c r="D505" s="29"/>
      <c r="E505" s="29"/>
      <c r="F505" s="29"/>
      <c r="G505" s="29"/>
      <c r="H505" s="29"/>
      <c r="I505" s="29"/>
      <c r="J505" s="29"/>
      <c r="K505" s="29"/>
      <c r="L505" s="1"/>
    </row>
    <row r="506" ht="15.0" customHeight="1">
      <c r="A506" s="1"/>
      <c r="B506" s="29"/>
      <c r="C506" s="29"/>
      <c r="D506" s="29"/>
      <c r="E506" s="29"/>
      <c r="F506" s="29"/>
      <c r="G506" s="29"/>
      <c r="H506" s="29"/>
      <c r="I506" s="29"/>
      <c r="J506" s="29"/>
      <c r="K506" s="29"/>
      <c r="L506" s="1"/>
    </row>
    <row r="507" ht="15.0" customHeight="1">
      <c r="A507" s="1"/>
      <c r="B507" s="29"/>
      <c r="C507" s="29"/>
      <c r="D507" s="29"/>
      <c r="E507" s="29"/>
      <c r="F507" s="29"/>
      <c r="G507" s="29"/>
      <c r="H507" s="29"/>
      <c r="I507" s="29"/>
      <c r="J507" s="29"/>
      <c r="K507" s="29"/>
      <c r="L507" s="1"/>
    </row>
    <row r="508" ht="15.0" customHeight="1">
      <c r="A508" s="1"/>
      <c r="B508" s="29"/>
      <c r="C508" s="29"/>
      <c r="D508" s="29"/>
      <c r="E508" s="29"/>
      <c r="F508" s="29"/>
      <c r="G508" s="29"/>
      <c r="H508" s="29"/>
      <c r="I508" s="29"/>
      <c r="J508" s="29"/>
      <c r="K508" s="29"/>
      <c r="L508" s="1"/>
    </row>
    <row r="509" ht="15.0" customHeight="1">
      <c r="A509" s="1"/>
      <c r="B509" s="29"/>
      <c r="C509" s="29"/>
      <c r="D509" s="29"/>
      <c r="E509" s="29"/>
      <c r="F509" s="29"/>
      <c r="G509" s="29"/>
      <c r="H509" s="29"/>
      <c r="I509" s="29"/>
      <c r="J509" s="29"/>
      <c r="K509" s="29"/>
      <c r="L509" s="1"/>
    </row>
    <row r="510" ht="15.0" customHeight="1">
      <c r="A510" s="1"/>
      <c r="B510" s="29"/>
      <c r="C510" s="29"/>
      <c r="D510" s="29"/>
      <c r="E510" s="29"/>
      <c r="F510" s="29"/>
      <c r="G510" s="29"/>
      <c r="H510" s="29"/>
      <c r="I510" s="29"/>
      <c r="J510" s="29"/>
      <c r="K510" s="29"/>
      <c r="L510" s="1"/>
    </row>
    <row r="511" ht="15.0" customHeight="1">
      <c r="A511" s="1"/>
      <c r="B511" s="29"/>
      <c r="C511" s="29"/>
      <c r="D511" s="29"/>
      <c r="E511" s="29"/>
      <c r="F511" s="29"/>
      <c r="G511" s="29"/>
      <c r="H511" s="29"/>
      <c r="I511" s="29"/>
      <c r="J511" s="29"/>
      <c r="K511" s="29"/>
      <c r="L511" s="1"/>
    </row>
    <row r="512" ht="15.0" customHeight="1">
      <c r="A512" s="1"/>
      <c r="B512" s="29"/>
      <c r="C512" s="29"/>
      <c r="D512" s="29"/>
      <c r="E512" s="29"/>
      <c r="F512" s="29"/>
      <c r="G512" s="29"/>
      <c r="H512" s="29"/>
      <c r="I512" s="29"/>
      <c r="J512" s="29"/>
      <c r="K512" s="29"/>
      <c r="L512" s="1"/>
    </row>
    <row r="513" ht="15.0" customHeight="1">
      <c r="A513" s="1"/>
      <c r="B513" s="29"/>
      <c r="C513" s="29"/>
      <c r="D513" s="29"/>
      <c r="E513" s="29"/>
      <c r="F513" s="29"/>
      <c r="G513" s="29"/>
      <c r="H513" s="29"/>
      <c r="I513" s="29"/>
      <c r="J513" s="29"/>
      <c r="K513" s="29"/>
      <c r="L513" s="1"/>
    </row>
    <row r="514" ht="15.0" customHeight="1">
      <c r="A514" s="1"/>
      <c r="B514" s="29"/>
      <c r="C514" s="29"/>
      <c r="D514" s="29"/>
      <c r="E514" s="29"/>
      <c r="F514" s="29"/>
      <c r="G514" s="29"/>
      <c r="H514" s="29"/>
      <c r="I514" s="29"/>
      <c r="J514" s="29"/>
      <c r="K514" s="29"/>
      <c r="L514" s="1"/>
    </row>
    <row r="515" ht="15.0" customHeight="1">
      <c r="A515" s="1"/>
      <c r="B515" s="29"/>
      <c r="C515" s="29"/>
      <c r="D515" s="29"/>
      <c r="E515" s="29"/>
      <c r="F515" s="29"/>
      <c r="G515" s="29"/>
      <c r="H515" s="29"/>
      <c r="I515" s="29"/>
      <c r="J515" s="29"/>
      <c r="K515" s="29"/>
      <c r="L515" s="1"/>
    </row>
    <row r="516" ht="15.0" customHeight="1">
      <c r="A516" s="1"/>
      <c r="B516" s="29"/>
      <c r="C516" s="29"/>
      <c r="D516" s="29"/>
      <c r="E516" s="29"/>
      <c r="F516" s="29"/>
      <c r="G516" s="29"/>
      <c r="H516" s="29"/>
      <c r="I516" s="29"/>
      <c r="J516" s="29"/>
      <c r="K516" s="29"/>
      <c r="L516" s="1"/>
    </row>
    <row r="517" ht="15.0" customHeight="1">
      <c r="A517" s="1"/>
      <c r="B517" s="1"/>
      <c r="C517" s="1"/>
      <c r="D517" s="1"/>
      <c r="E517" s="1"/>
      <c r="F517" s="1"/>
      <c r="G517" s="1"/>
      <c r="H517" s="1"/>
      <c r="I517" s="1"/>
      <c r="J517" s="1"/>
      <c r="K517" s="1"/>
      <c r="L517" s="1"/>
    </row>
    <row r="518" ht="15.0" customHeight="1">
      <c r="A518" s="1"/>
      <c r="B518" s="1"/>
      <c r="C518" s="1"/>
      <c r="D518" s="1"/>
      <c r="E518" s="1"/>
      <c r="F518" s="1"/>
      <c r="G518" s="1"/>
      <c r="H518" s="1"/>
      <c r="I518" s="1"/>
      <c r="J518" s="1"/>
      <c r="K518" s="1"/>
      <c r="L518" s="1"/>
    </row>
    <row r="519" ht="15.0" customHeight="1">
      <c r="A519" s="1"/>
      <c r="B519" s="1"/>
      <c r="C519" s="1"/>
      <c r="D519" s="1"/>
      <c r="E519" s="1"/>
      <c r="F519" s="1"/>
      <c r="G519" s="1"/>
      <c r="H519" s="1"/>
      <c r="I519" s="1"/>
      <c r="J519" s="1"/>
      <c r="K519" s="1"/>
      <c r="L519" s="1"/>
    </row>
    <row r="520" ht="15.0" customHeight="1">
      <c r="A520" s="1"/>
      <c r="B520" s="1"/>
      <c r="C520" s="1"/>
      <c r="D520" s="1"/>
      <c r="E520" s="1"/>
      <c r="F520" s="1"/>
      <c r="G520" s="1"/>
      <c r="H520" s="1"/>
      <c r="I520" s="1"/>
      <c r="J520" s="1"/>
      <c r="K520" s="1"/>
      <c r="L520" s="1"/>
    </row>
    <row r="521" ht="15.0" customHeight="1">
      <c r="A521" s="1"/>
      <c r="B521" s="1"/>
      <c r="C521" s="1"/>
      <c r="D521" s="1"/>
      <c r="E521" s="1"/>
      <c r="F521" s="1"/>
      <c r="G521" s="1"/>
      <c r="H521" s="1"/>
      <c r="I521" s="1"/>
      <c r="J521" s="1"/>
      <c r="K521" s="1"/>
      <c r="L521" s="1"/>
    </row>
    <row r="522" ht="15.0" customHeight="1">
      <c r="A522" s="1"/>
      <c r="B522" s="1"/>
      <c r="C522" s="1"/>
      <c r="D522" s="1"/>
      <c r="E522" s="1"/>
      <c r="F522" s="1"/>
      <c r="G522" s="1"/>
      <c r="H522" s="1"/>
      <c r="I522" s="1"/>
      <c r="J522" s="1"/>
      <c r="K522" s="1"/>
      <c r="L522" s="1"/>
    </row>
    <row r="523" ht="15.0" customHeight="1">
      <c r="A523" s="1"/>
      <c r="B523" s="1"/>
      <c r="C523" s="1"/>
      <c r="D523" s="1"/>
      <c r="E523" s="1"/>
      <c r="F523" s="1"/>
      <c r="G523" s="1"/>
      <c r="H523" s="1"/>
      <c r="I523" s="1"/>
      <c r="J523" s="1"/>
      <c r="K523" s="1"/>
      <c r="L523" s="1"/>
    </row>
    <row r="524" ht="15.0" customHeight="1">
      <c r="A524" s="1"/>
      <c r="B524" s="1"/>
      <c r="C524" s="1"/>
      <c r="D524" s="1"/>
      <c r="E524" s="1"/>
      <c r="F524" s="1"/>
      <c r="G524" s="1"/>
      <c r="H524" s="1"/>
      <c r="I524" s="1"/>
      <c r="J524" s="1"/>
      <c r="K524" s="1"/>
      <c r="L524" s="1"/>
    </row>
    <row r="525" ht="15.0" customHeight="1">
      <c r="A525" s="1"/>
      <c r="B525" s="1"/>
      <c r="C525" s="1"/>
      <c r="D525" s="1"/>
      <c r="E525" s="1"/>
      <c r="F525" s="1"/>
      <c r="G525" s="1"/>
      <c r="H525" s="1"/>
      <c r="I525" s="1"/>
      <c r="J525" s="1"/>
      <c r="K525" s="1"/>
      <c r="L525" s="1"/>
    </row>
    <row r="526" ht="15.0" customHeight="1">
      <c r="A526" s="1"/>
      <c r="B526" s="1"/>
      <c r="C526" s="1"/>
      <c r="D526" s="1"/>
      <c r="E526" s="1"/>
      <c r="F526" s="1"/>
      <c r="G526" s="1"/>
      <c r="H526" s="1"/>
      <c r="I526" s="1"/>
      <c r="J526" s="1"/>
      <c r="K526" s="1"/>
      <c r="L526" s="1"/>
    </row>
    <row r="527" ht="15.0" customHeight="1">
      <c r="A527" s="1"/>
      <c r="B527" s="1"/>
      <c r="C527" s="1"/>
      <c r="D527" s="1"/>
      <c r="E527" s="1"/>
      <c r="F527" s="1"/>
      <c r="G527" s="1"/>
      <c r="H527" s="1"/>
      <c r="I527" s="1"/>
      <c r="J527" s="1"/>
      <c r="K527" s="1"/>
      <c r="L527" s="1"/>
    </row>
    <row r="528" ht="15.0" customHeight="1">
      <c r="A528" s="1"/>
      <c r="B528" s="1"/>
      <c r="C528" s="1"/>
      <c r="D528" s="1"/>
      <c r="E528" s="1"/>
      <c r="F528" s="1"/>
      <c r="G528" s="1"/>
      <c r="H528" s="1"/>
      <c r="I528" s="1"/>
      <c r="J528" s="1"/>
      <c r="K528" s="1"/>
      <c r="L528" s="1"/>
    </row>
    <row r="529" ht="15.0" customHeight="1">
      <c r="A529" s="1"/>
      <c r="B529" s="1"/>
      <c r="C529" s="1"/>
      <c r="D529" s="1"/>
      <c r="E529" s="1"/>
      <c r="F529" s="1"/>
      <c r="G529" s="1"/>
      <c r="H529" s="1"/>
      <c r="I529" s="1"/>
      <c r="J529" s="1"/>
      <c r="K529" s="1"/>
      <c r="L529" s="1"/>
    </row>
    <row r="530" ht="15.0" customHeight="1">
      <c r="A530" s="1"/>
      <c r="B530" s="1"/>
      <c r="C530" s="1"/>
      <c r="D530" s="1"/>
      <c r="E530" s="1"/>
      <c r="F530" s="1"/>
      <c r="G530" s="1"/>
      <c r="H530" s="1"/>
      <c r="I530" s="1"/>
      <c r="J530" s="1"/>
      <c r="K530" s="1"/>
      <c r="L530" s="1"/>
    </row>
    <row r="531" ht="15.0" customHeight="1">
      <c r="A531" s="1"/>
      <c r="B531" s="1"/>
      <c r="C531" s="1"/>
      <c r="D531" s="1"/>
      <c r="E531" s="1"/>
      <c r="F531" s="1"/>
      <c r="G531" s="1"/>
      <c r="H531" s="1"/>
      <c r="I531" s="1"/>
      <c r="J531" s="1"/>
      <c r="K531" s="1"/>
      <c r="L531" s="1"/>
    </row>
    <row r="532" ht="15.0" customHeight="1">
      <c r="A532" s="1"/>
      <c r="B532" s="1"/>
      <c r="C532" s="1"/>
      <c r="D532" s="1"/>
      <c r="E532" s="1"/>
      <c r="F532" s="1"/>
      <c r="G532" s="1"/>
      <c r="H532" s="1"/>
      <c r="I532" s="1"/>
      <c r="J532" s="1"/>
      <c r="K532" s="1"/>
      <c r="L532" s="1"/>
    </row>
    <row r="533" ht="15.0" customHeight="1">
      <c r="A533" s="1"/>
      <c r="B533" s="1"/>
      <c r="C533" s="1"/>
      <c r="D533" s="1"/>
      <c r="E533" s="1"/>
      <c r="F533" s="1"/>
      <c r="G533" s="1"/>
      <c r="H533" s="1"/>
      <c r="I533" s="1"/>
      <c r="J533" s="1"/>
      <c r="K533" s="1"/>
      <c r="L533" s="1"/>
    </row>
    <row r="534" ht="15.0" customHeight="1">
      <c r="A534" s="1"/>
      <c r="B534" s="1"/>
      <c r="C534" s="1"/>
      <c r="D534" s="1"/>
      <c r="E534" s="1"/>
      <c r="F534" s="1"/>
      <c r="G534" s="1"/>
      <c r="H534" s="1"/>
      <c r="I534" s="1"/>
      <c r="J534" s="1"/>
      <c r="K534" s="1"/>
      <c r="L534" s="1"/>
    </row>
    <row r="535" ht="15.0" customHeight="1">
      <c r="A535" s="1"/>
      <c r="B535" s="1"/>
      <c r="C535" s="1"/>
      <c r="D535" s="1"/>
      <c r="E535" s="1"/>
      <c r="F535" s="1"/>
      <c r="G535" s="1"/>
      <c r="H535" s="1"/>
      <c r="I535" s="1"/>
      <c r="J535" s="1"/>
      <c r="K535" s="1"/>
      <c r="L535" s="1"/>
    </row>
    <row r="536" ht="15.0" customHeight="1">
      <c r="A536" s="1"/>
      <c r="B536" s="1"/>
      <c r="C536" s="1"/>
      <c r="D536" s="1"/>
      <c r="E536" s="1"/>
      <c r="F536" s="1"/>
      <c r="G536" s="1"/>
      <c r="H536" s="1"/>
      <c r="I536" s="1"/>
      <c r="J536" s="1"/>
      <c r="K536" s="1"/>
      <c r="L536" s="1"/>
    </row>
    <row r="537" ht="15.0" customHeight="1">
      <c r="A537" s="1"/>
      <c r="B537" s="1"/>
      <c r="C537" s="1"/>
      <c r="D537" s="1"/>
      <c r="E537" s="1"/>
      <c r="F537" s="1"/>
      <c r="G537" s="1"/>
      <c r="H537" s="1"/>
      <c r="I537" s="1"/>
      <c r="J537" s="1"/>
      <c r="K537" s="1"/>
      <c r="L537" s="1"/>
    </row>
    <row r="538" ht="15.0" customHeight="1">
      <c r="A538" s="1"/>
      <c r="B538" s="1"/>
      <c r="C538" s="1"/>
      <c r="D538" s="1"/>
      <c r="E538" s="1"/>
      <c r="F538" s="1"/>
      <c r="G538" s="1"/>
      <c r="H538" s="1"/>
      <c r="I538" s="1"/>
      <c r="J538" s="1"/>
      <c r="K538" s="1"/>
      <c r="L538" s="1"/>
    </row>
    <row r="539" ht="15.0" customHeight="1">
      <c r="A539" s="1"/>
      <c r="B539" s="1"/>
      <c r="C539" s="1"/>
      <c r="D539" s="1"/>
      <c r="E539" s="1"/>
      <c r="F539" s="1"/>
      <c r="G539" s="1"/>
      <c r="H539" s="1"/>
      <c r="I539" s="1"/>
      <c r="J539" s="1"/>
      <c r="K539" s="1"/>
      <c r="L539" s="1"/>
    </row>
    <row r="540" ht="15.0" customHeight="1">
      <c r="A540" s="1"/>
      <c r="B540" s="1"/>
      <c r="C540" s="1"/>
      <c r="D540" s="1"/>
      <c r="E540" s="1"/>
      <c r="F540" s="1"/>
      <c r="G540" s="1"/>
      <c r="H540" s="1"/>
      <c r="I540" s="1"/>
      <c r="J540" s="1"/>
      <c r="K540" s="1"/>
      <c r="L540" s="1"/>
    </row>
    <row r="541" ht="15.0" customHeight="1">
      <c r="A541" s="1"/>
      <c r="B541" s="1"/>
      <c r="C541" s="1"/>
      <c r="D541" s="1"/>
      <c r="E541" s="1"/>
      <c r="F541" s="1"/>
      <c r="G541" s="1"/>
      <c r="H541" s="1"/>
      <c r="I541" s="1"/>
      <c r="J541" s="1"/>
      <c r="K541" s="1"/>
      <c r="L541" s="1"/>
    </row>
    <row r="542" ht="15.0" customHeight="1">
      <c r="A542" s="1"/>
      <c r="B542" s="1"/>
      <c r="C542" s="1"/>
      <c r="D542" s="1"/>
      <c r="E542" s="1"/>
      <c r="F542" s="1"/>
      <c r="G542" s="1"/>
      <c r="H542" s="1"/>
      <c r="I542" s="1"/>
      <c r="J542" s="1"/>
      <c r="K542" s="1"/>
      <c r="L542" s="1"/>
    </row>
    <row r="543" ht="15.0" customHeight="1">
      <c r="A543" s="1"/>
      <c r="B543" s="1"/>
      <c r="C543" s="1"/>
      <c r="D543" s="1"/>
      <c r="E543" s="1"/>
      <c r="F543" s="1"/>
      <c r="G543" s="1"/>
      <c r="H543" s="1"/>
      <c r="I543" s="1"/>
      <c r="J543" s="1"/>
      <c r="K543" s="1"/>
      <c r="L543" s="1"/>
    </row>
    <row r="544" ht="15.0" customHeight="1">
      <c r="A544" s="1"/>
      <c r="B544" s="1"/>
      <c r="C544" s="1"/>
      <c r="D544" s="1"/>
      <c r="E544" s="1"/>
      <c r="F544" s="1"/>
      <c r="G544" s="1"/>
      <c r="H544" s="1"/>
      <c r="I544" s="1"/>
      <c r="J544" s="1"/>
      <c r="K544" s="1"/>
      <c r="L544" s="1"/>
    </row>
    <row r="545" ht="15.0" customHeight="1">
      <c r="A545" s="1"/>
      <c r="B545" s="1"/>
      <c r="C545" s="1"/>
      <c r="D545" s="1"/>
      <c r="E545" s="1"/>
      <c r="F545" s="1"/>
      <c r="G545" s="1"/>
      <c r="H545" s="1"/>
      <c r="I545" s="1"/>
      <c r="J545" s="1"/>
      <c r="K545" s="1"/>
      <c r="L545" s="1"/>
    </row>
    <row r="546" ht="15.0" customHeight="1">
      <c r="A546" s="1"/>
      <c r="B546" s="1"/>
      <c r="C546" s="1"/>
      <c r="D546" s="1"/>
      <c r="E546" s="1"/>
      <c r="F546" s="1"/>
      <c r="G546" s="1"/>
      <c r="H546" s="1"/>
      <c r="I546" s="1"/>
      <c r="J546" s="1"/>
      <c r="K546" s="1"/>
      <c r="L546" s="1"/>
    </row>
    <row r="547" ht="15.0" customHeight="1">
      <c r="A547" s="1"/>
      <c r="B547" s="1"/>
      <c r="C547" s="1"/>
      <c r="D547" s="1"/>
      <c r="E547" s="1"/>
      <c r="F547" s="1"/>
      <c r="G547" s="1"/>
      <c r="H547" s="1"/>
      <c r="I547" s="1"/>
      <c r="J547" s="1"/>
      <c r="K547" s="1"/>
      <c r="L547" s="1"/>
    </row>
    <row r="548" ht="15.0" customHeight="1">
      <c r="A548" s="1"/>
      <c r="B548" s="1"/>
      <c r="C548" s="1"/>
      <c r="D548" s="1"/>
      <c r="E548" s="1"/>
      <c r="F548" s="1"/>
      <c r="G548" s="1"/>
      <c r="H548" s="1"/>
      <c r="I548" s="1"/>
      <c r="J548" s="1"/>
      <c r="K548" s="1"/>
      <c r="L548" s="1"/>
    </row>
    <row r="549" ht="15.0" customHeight="1">
      <c r="A549" s="1"/>
      <c r="B549" s="1"/>
      <c r="C549" s="1"/>
      <c r="D549" s="1"/>
      <c r="E549" s="1"/>
      <c r="F549" s="1"/>
      <c r="G549" s="1"/>
      <c r="H549" s="1"/>
      <c r="I549" s="1"/>
      <c r="J549" s="1"/>
      <c r="K549" s="1"/>
      <c r="L549" s="1"/>
    </row>
    <row r="550" ht="15.0" customHeight="1">
      <c r="A550" s="1"/>
      <c r="B550" s="1"/>
      <c r="C550" s="1"/>
      <c r="D550" s="1"/>
      <c r="E550" s="1"/>
      <c r="F550" s="1"/>
      <c r="G550" s="1"/>
      <c r="H550" s="1"/>
      <c r="I550" s="1"/>
      <c r="J550" s="1"/>
      <c r="K550" s="1"/>
      <c r="L550" s="1"/>
    </row>
    <row r="551" ht="15.0" customHeight="1">
      <c r="A551" s="1"/>
      <c r="B551" s="1"/>
      <c r="C551" s="1"/>
      <c r="D551" s="1"/>
      <c r="E551" s="1"/>
      <c r="F551" s="1"/>
      <c r="G551" s="1"/>
      <c r="H551" s="1"/>
      <c r="I551" s="1"/>
      <c r="J551" s="1"/>
      <c r="K551" s="1"/>
      <c r="L551" s="1"/>
    </row>
    <row r="552" ht="15.0" customHeight="1">
      <c r="A552" s="1"/>
      <c r="B552" s="1"/>
      <c r="C552" s="1"/>
      <c r="D552" s="1"/>
      <c r="E552" s="1"/>
      <c r="F552" s="1"/>
      <c r="G552" s="1"/>
      <c r="H552" s="1"/>
      <c r="I552" s="1"/>
      <c r="J552" s="1"/>
      <c r="K552" s="1"/>
      <c r="L552" s="1"/>
    </row>
    <row r="553" ht="15.0" customHeight="1">
      <c r="A553" s="1"/>
      <c r="B553" s="1"/>
      <c r="C553" s="1"/>
      <c r="D553" s="1"/>
      <c r="E553" s="1"/>
      <c r="F553" s="1"/>
      <c r="G553" s="1"/>
      <c r="H553" s="1"/>
      <c r="I553" s="1"/>
      <c r="J553" s="1"/>
      <c r="K553" s="1"/>
      <c r="L553" s="1"/>
    </row>
    <row r="554" ht="15.0" customHeight="1">
      <c r="A554" s="1"/>
      <c r="B554" s="1"/>
      <c r="C554" s="1"/>
      <c r="D554" s="1"/>
      <c r="E554" s="1"/>
      <c r="F554" s="1"/>
      <c r="G554" s="1"/>
      <c r="H554" s="1"/>
      <c r="I554" s="1"/>
      <c r="J554" s="1"/>
      <c r="K554" s="1"/>
      <c r="L554" s="1"/>
    </row>
    <row r="555" ht="15.0" customHeight="1">
      <c r="A555" s="1"/>
      <c r="B555" s="1"/>
      <c r="C555" s="1"/>
      <c r="D555" s="1"/>
      <c r="E555" s="1"/>
      <c r="F555" s="1"/>
      <c r="G555" s="1"/>
      <c r="H555" s="1"/>
      <c r="I555" s="1"/>
      <c r="J555" s="1"/>
      <c r="K555" s="1"/>
      <c r="L555" s="1"/>
    </row>
    <row r="556" ht="15.0" customHeight="1">
      <c r="A556" s="1"/>
      <c r="B556" s="1"/>
      <c r="C556" s="1"/>
      <c r="D556" s="1"/>
      <c r="E556" s="1"/>
      <c r="F556" s="1"/>
      <c r="G556" s="1"/>
      <c r="H556" s="1"/>
      <c r="I556" s="1"/>
      <c r="J556" s="1"/>
      <c r="K556" s="1"/>
      <c r="L556" s="1"/>
    </row>
    <row r="557" ht="15.0" customHeight="1">
      <c r="A557" s="1"/>
      <c r="B557" s="1"/>
      <c r="C557" s="1"/>
      <c r="D557" s="1"/>
      <c r="E557" s="1"/>
      <c r="F557" s="1"/>
      <c r="G557" s="1"/>
      <c r="H557" s="1"/>
      <c r="I557" s="1"/>
      <c r="J557" s="1"/>
      <c r="K557" s="1"/>
      <c r="L557" s="1"/>
    </row>
    <row r="558" ht="15.0" customHeight="1">
      <c r="A558" s="1"/>
      <c r="B558" s="1"/>
      <c r="C558" s="1"/>
      <c r="D558" s="1"/>
      <c r="E558" s="1"/>
      <c r="F558" s="1"/>
      <c r="G558" s="1"/>
      <c r="H558" s="1"/>
      <c r="I558" s="1"/>
      <c r="J558" s="1"/>
      <c r="K558" s="1"/>
      <c r="L558" s="1"/>
    </row>
    <row r="559" ht="15.0" customHeight="1">
      <c r="A559" s="1"/>
      <c r="B559" s="1"/>
      <c r="C559" s="1"/>
      <c r="D559" s="1"/>
      <c r="E559" s="1"/>
      <c r="F559" s="1"/>
      <c r="G559" s="1"/>
      <c r="H559" s="1"/>
      <c r="I559" s="1"/>
      <c r="J559" s="1"/>
      <c r="K559" s="1"/>
      <c r="L559" s="1"/>
    </row>
    <row r="560" ht="15.0" customHeight="1">
      <c r="A560" s="1"/>
      <c r="B560" s="1"/>
      <c r="C560" s="1"/>
      <c r="D560" s="1"/>
      <c r="E560" s="1"/>
      <c r="F560" s="1"/>
      <c r="G560" s="1"/>
      <c r="H560" s="1"/>
      <c r="I560" s="1"/>
      <c r="J560" s="1"/>
      <c r="K560" s="1"/>
      <c r="L560" s="1"/>
    </row>
    <row r="561" ht="15.0" customHeight="1">
      <c r="A561" s="1"/>
      <c r="B561" s="1"/>
      <c r="C561" s="1"/>
      <c r="D561" s="1"/>
      <c r="E561" s="1"/>
      <c r="F561" s="1"/>
      <c r="G561" s="1"/>
      <c r="H561" s="1"/>
      <c r="I561" s="1"/>
      <c r="J561" s="1"/>
      <c r="K561" s="1"/>
      <c r="L561" s="1"/>
    </row>
    <row r="562" ht="15.0" customHeight="1">
      <c r="A562" s="1"/>
      <c r="B562" s="1"/>
      <c r="C562" s="1"/>
      <c r="D562" s="1"/>
      <c r="E562" s="1"/>
      <c r="F562" s="1"/>
      <c r="G562" s="1"/>
      <c r="H562" s="1"/>
      <c r="I562" s="1"/>
      <c r="J562" s="1"/>
      <c r="K562" s="1"/>
      <c r="L562" s="1"/>
    </row>
    <row r="563" ht="15.0" customHeight="1">
      <c r="A563" s="1"/>
      <c r="B563" s="1"/>
      <c r="C563" s="1"/>
      <c r="D563" s="1"/>
      <c r="E563" s="1"/>
      <c r="F563" s="1"/>
      <c r="G563" s="1"/>
      <c r="H563" s="1"/>
      <c r="I563" s="1"/>
      <c r="J563" s="1"/>
      <c r="K563" s="1"/>
      <c r="L563" s="1"/>
    </row>
    <row r="564" ht="15.0" customHeight="1">
      <c r="A564" s="1"/>
      <c r="B564" s="1"/>
      <c r="C564" s="1"/>
      <c r="D564" s="1"/>
      <c r="E564" s="1"/>
      <c r="F564" s="1"/>
      <c r="G564" s="1"/>
      <c r="H564" s="1"/>
      <c r="I564" s="1"/>
      <c r="J564" s="1"/>
      <c r="K564" s="1"/>
      <c r="L564" s="1"/>
    </row>
    <row r="565" ht="15.0" customHeight="1">
      <c r="A565" s="1"/>
      <c r="B565" s="1"/>
      <c r="C565" s="1"/>
      <c r="D565" s="1"/>
      <c r="E565" s="1"/>
      <c r="F565" s="1"/>
      <c r="G565" s="1"/>
      <c r="H565" s="1"/>
      <c r="I565" s="1"/>
      <c r="J565" s="1"/>
      <c r="K565" s="1"/>
      <c r="L565" s="1"/>
    </row>
    <row r="566" ht="15.0" customHeight="1">
      <c r="A566" s="1"/>
      <c r="B566" s="1"/>
      <c r="C566" s="1"/>
      <c r="D566" s="1"/>
      <c r="E566" s="1"/>
      <c r="F566" s="1"/>
      <c r="G566" s="1"/>
      <c r="H566" s="1"/>
      <c r="I566" s="1"/>
      <c r="J566" s="1"/>
      <c r="K566" s="1"/>
      <c r="L566" s="1"/>
    </row>
    <row r="567" ht="15.0" customHeight="1">
      <c r="A567" s="1"/>
      <c r="B567" s="1"/>
      <c r="C567" s="1"/>
      <c r="D567" s="1"/>
      <c r="E567" s="1"/>
      <c r="F567" s="1"/>
      <c r="G567" s="1"/>
      <c r="H567" s="1"/>
      <c r="I567" s="1"/>
      <c r="J567" s="1"/>
      <c r="K567" s="1"/>
      <c r="L567" s="1"/>
    </row>
    <row r="568" ht="15.0" customHeight="1">
      <c r="A568" s="1"/>
      <c r="B568" s="1"/>
      <c r="C568" s="1"/>
      <c r="D568" s="1"/>
      <c r="E568" s="1"/>
      <c r="F568" s="1"/>
      <c r="G568" s="1"/>
      <c r="H568" s="1"/>
      <c r="I568" s="1"/>
      <c r="J568" s="1"/>
      <c r="K568" s="1"/>
      <c r="L568" s="1"/>
    </row>
    <row r="569" ht="15.0" customHeight="1">
      <c r="A569" s="1"/>
      <c r="B569" s="1"/>
      <c r="C569" s="1"/>
      <c r="D569" s="1"/>
      <c r="E569" s="1"/>
      <c r="F569" s="1"/>
      <c r="G569" s="1"/>
      <c r="H569" s="1"/>
      <c r="I569" s="1"/>
      <c r="J569" s="1"/>
      <c r="K569" s="1"/>
      <c r="L569" s="1"/>
    </row>
    <row r="570" ht="15.0" customHeight="1">
      <c r="A570" s="1"/>
      <c r="B570" s="1"/>
      <c r="C570" s="1"/>
      <c r="D570" s="1"/>
      <c r="E570" s="1"/>
      <c r="F570" s="1"/>
      <c r="G570" s="1"/>
      <c r="H570" s="1"/>
      <c r="I570" s="1"/>
      <c r="J570" s="1"/>
      <c r="K570" s="1"/>
      <c r="L570" s="1"/>
    </row>
    <row r="571" ht="15.0" customHeight="1">
      <c r="A571" s="1"/>
      <c r="B571" s="1"/>
      <c r="C571" s="1"/>
      <c r="D571" s="1"/>
      <c r="E571" s="1"/>
      <c r="F571" s="1"/>
      <c r="G571" s="1"/>
      <c r="H571" s="1"/>
      <c r="I571" s="1"/>
      <c r="J571" s="1"/>
      <c r="K571" s="1"/>
      <c r="L571" s="1"/>
    </row>
    <row r="572" ht="15.0" customHeight="1">
      <c r="A572" s="1"/>
      <c r="B572" s="1"/>
      <c r="C572" s="1"/>
      <c r="D572" s="1"/>
      <c r="E572" s="1"/>
      <c r="F572" s="1"/>
      <c r="G572" s="1"/>
      <c r="H572" s="1"/>
      <c r="I572" s="1"/>
      <c r="J572" s="1"/>
      <c r="K572" s="1"/>
      <c r="L572" s="1"/>
    </row>
    <row r="573" ht="15.0" customHeight="1">
      <c r="A573" s="1"/>
      <c r="B573" s="1"/>
      <c r="C573" s="1"/>
      <c r="D573" s="1"/>
      <c r="E573" s="1"/>
      <c r="F573" s="1"/>
      <c r="G573" s="1"/>
      <c r="H573" s="1"/>
      <c r="I573" s="1"/>
      <c r="J573" s="1"/>
      <c r="K573" s="1"/>
      <c r="L573" s="1"/>
    </row>
    <row r="574" ht="15.0" customHeight="1">
      <c r="A574" s="1"/>
      <c r="B574" s="1"/>
      <c r="C574" s="1"/>
      <c r="D574" s="1"/>
      <c r="E574" s="1"/>
      <c r="F574" s="1"/>
      <c r="G574" s="1"/>
      <c r="H574" s="1"/>
      <c r="I574" s="1"/>
      <c r="J574" s="1"/>
      <c r="K574" s="1"/>
      <c r="L574" s="1"/>
    </row>
    <row r="575" ht="15.0" customHeight="1">
      <c r="A575" s="1"/>
      <c r="B575" s="1"/>
      <c r="C575" s="1"/>
      <c r="D575" s="1"/>
      <c r="E575" s="1"/>
      <c r="F575" s="1"/>
      <c r="G575" s="1"/>
      <c r="H575" s="1"/>
      <c r="I575" s="1"/>
      <c r="J575" s="1"/>
      <c r="K575" s="1"/>
      <c r="L575" s="1"/>
    </row>
    <row r="576" ht="15.0" customHeight="1">
      <c r="A576" s="1"/>
      <c r="B576" s="1"/>
      <c r="C576" s="1"/>
      <c r="D576" s="1"/>
      <c r="E576" s="1"/>
      <c r="F576" s="1"/>
      <c r="G576" s="1"/>
      <c r="H576" s="1"/>
      <c r="I576" s="1"/>
      <c r="J576" s="1"/>
      <c r="K576" s="1"/>
      <c r="L576" s="1"/>
    </row>
    <row r="577" ht="15.0" customHeight="1">
      <c r="A577" s="1"/>
      <c r="B577" s="1"/>
      <c r="C577" s="1"/>
      <c r="D577" s="1"/>
      <c r="E577" s="1"/>
      <c r="F577" s="1"/>
      <c r="G577" s="1"/>
      <c r="H577" s="1"/>
      <c r="I577" s="1"/>
      <c r="J577" s="1"/>
      <c r="K577" s="1"/>
      <c r="L577" s="1"/>
    </row>
    <row r="578" ht="15.0" customHeight="1">
      <c r="A578" s="1"/>
      <c r="B578" s="1"/>
      <c r="C578" s="1"/>
      <c r="D578" s="1"/>
      <c r="E578" s="1"/>
      <c r="F578" s="1"/>
      <c r="G578" s="1"/>
      <c r="H578" s="1"/>
      <c r="I578" s="1"/>
      <c r="J578" s="1"/>
      <c r="K578" s="1"/>
      <c r="L578" s="1"/>
    </row>
    <row r="579" ht="15.0" customHeight="1">
      <c r="A579" s="1"/>
      <c r="B579" s="1"/>
      <c r="C579" s="1"/>
      <c r="D579" s="1"/>
      <c r="E579" s="1"/>
      <c r="F579" s="1"/>
      <c r="G579" s="1"/>
      <c r="H579" s="1"/>
      <c r="I579" s="1"/>
      <c r="J579" s="1"/>
      <c r="K579" s="1"/>
      <c r="L579" s="1"/>
    </row>
    <row r="580" ht="15.0" customHeight="1">
      <c r="A580" s="1"/>
      <c r="B580" s="1"/>
      <c r="C580" s="1"/>
      <c r="D580" s="1"/>
      <c r="E580" s="1"/>
      <c r="F580" s="1"/>
      <c r="G580" s="1"/>
      <c r="H580" s="1"/>
      <c r="I580" s="1"/>
      <c r="J580" s="1"/>
      <c r="K580" s="1"/>
      <c r="L580" s="1"/>
    </row>
    <row r="581" ht="15.0" customHeight="1">
      <c r="A581" s="1"/>
      <c r="B581" s="1"/>
      <c r="C581" s="1"/>
      <c r="D581" s="1"/>
      <c r="E581" s="1"/>
      <c r="F581" s="1"/>
      <c r="G581" s="1"/>
      <c r="H581" s="1"/>
      <c r="I581" s="1"/>
      <c r="J581" s="1"/>
      <c r="K581" s="1"/>
      <c r="L581" s="1"/>
    </row>
    <row r="582" ht="15.0" customHeight="1">
      <c r="A582" s="1"/>
      <c r="B582" s="1"/>
      <c r="C582" s="1"/>
      <c r="D582" s="1"/>
      <c r="E582" s="1"/>
      <c r="F582" s="1"/>
      <c r="G582" s="1"/>
      <c r="H582" s="1"/>
      <c r="I582" s="1"/>
      <c r="J582" s="1"/>
      <c r="K582" s="1"/>
      <c r="L582" s="1"/>
    </row>
    <row r="583" ht="15.0" customHeight="1">
      <c r="A583" s="1"/>
      <c r="B583" s="1"/>
      <c r="C583" s="1"/>
      <c r="D583" s="1"/>
      <c r="E583" s="1"/>
      <c r="F583" s="1"/>
      <c r="G583" s="1"/>
      <c r="H583" s="1"/>
      <c r="I583" s="1"/>
      <c r="J583" s="1"/>
      <c r="K583" s="1"/>
      <c r="L583" s="1"/>
    </row>
    <row r="584" ht="15.0" customHeight="1">
      <c r="A584" s="1"/>
      <c r="B584" s="1"/>
      <c r="C584" s="1"/>
      <c r="D584" s="1"/>
      <c r="E584" s="1"/>
      <c r="F584" s="1"/>
      <c r="G584" s="1"/>
      <c r="H584" s="1"/>
      <c r="I584" s="1"/>
      <c r="J584" s="1"/>
      <c r="K584" s="1"/>
      <c r="L584" s="1"/>
    </row>
    <row r="585" ht="15.0" customHeight="1">
      <c r="A585" s="1"/>
      <c r="B585" s="1"/>
      <c r="C585" s="1"/>
      <c r="D585" s="1"/>
      <c r="E585" s="1"/>
      <c r="F585" s="1"/>
      <c r="G585" s="1"/>
      <c r="H585" s="1"/>
      <c r="I585" s="1"/>
      <c r="J585" s="1"/>
      <c r="K585" s="1"/>
      <c r="L585" s="1"/>
    </row>
    <row r="586" ht="15.0" customHeight="1">
      <c r="A586" s="1"/>
      <c r="B586" s="1"/>
      <c r="C586" s="1"/>
      <c r="D586" s="1"/>
      <c r="E586" s="1"/>
      <c r="F586" s="1"/>
      <c r="G586" s="1"/>
      <c r="H586" s="1"/>
      <c r="I586" s="1"/>
      <c r="J586" s="1"/>
      <c r="K586" s="1"/>
      <c r="L586" s="1"/>
    </row>
    <row r="587" ht="15.0" customHeight="1">
      <c r="A587" s="1"/>
      <c r="B587" s="1"/>
      <c r="C587" s="1"/>
      <c r="D587" s="1"/>
      <c r="E587" s="1"/>
      <c r="F587" s="1"/>
      <c r="G587" s="1"/>
      <c r="H587" s="1"/>
      <c r="I587" s="1"/>
      <c r="J587" s="1"/>
      <c r="K587" s="1"/>
      <c r="L587" s="1"/>
    </row>
    <row r="588" ht="15.0" customHeight="1">
      <c r="A588" s="1"/>
      <c r="B588" s="1"/>
      <c r="C588" s="1"/>
      <c r="D588" s="1"/>
      <c r="E588" s="1"/>
      <c r="F588" s="1"/>
      <c r="G588" s="1"/>
      <c r="H588" s="1"/>
      <c r="I588" s="1"/>
      <c r="J588" s="1"/>
      <c r="K588" s="1"/>
      <c r="L588" s="1"/>
    </row>
    <row r="589" ht="15.0" customHeight="1">
      <c r="A589" s="1"/>
      <c r="B589" s="1"/>
      <c r="C589" s="1"/>
      <c r="D589" s="1"/>
      <c r="E589" s="1"/>
      <c r="F589" s="1"/>
      <c r="G589" s="1"/>
      <c r="H589" s="1"/>
      <c r="I589" s="1"/>
      <c r="J589" s="1"/>
      <c r="K589" s="1"/>
      <c r="L589" s="1"/>
    </row>
    <row r="590" ht="15.0" customHeight="1">
      <c r="A590" s="1"/>
      <c r="B590" s="1"/>
      <c r="C590" s="1"/>
      <c r="D590" s="1"/>
      <c r="E590" s="1"/>
      <c r="F590" s="1"/>
      <c r="G590" s="1"/>
      <c r="H590" s="1"/>
      <c r="I590" s="1"/>
      <c r="J590" s="1"/>
      <c r="K590" s="1"/>
      <c r="L590" s="1"/>
    </row>
    <row r="591" ht="15.0" customHeight="1">
      <c r="A591" s="1"/>
      <c r="B591" s="1"/>
      <c r="C591" s="1"/>
      <c r="D591" s="1"/>
      <c r="E591" s="1"/>
      <c r="F591" s="1"/>
      <c r="G591" s="1"/>
      <c r="H591" s="1"/>
      <c r="I591" s="1"/>
      <c r="J591" s="1"/>
      <c r="K591" s="1"/>
      <c r="L591" s="1"/>
    </row>
    <row r="592" ht="15.0" customHeight="1">
      <c r="A592" s="1"/>
      <c r="B592" s="1"/>
      <c r="C592" s="1"/>
      <c r="D592" s="1"/>
      <c r="E592" s="1"/>
      <c r="F592" s="1"/>
      <c r="G592" s="1"/>
      <c r="H592" s="1"/>
      <c r="I592" s="1"/>
      <c r="J592" s="1"/>
      <c r="K592" s="1"/>
      <c r="L592" s="1"/>
    </row>
    <row r="593" ht="15.0" customHeight="1">
      <c r="A593" s="1"/>
      <c r="B593" s="1"/>
      <c r="C593" s="1"/>
      <c r="D593" s="1"/>
      <c r="E593" s="1"/>
      <c r="F593" s="1"/>
      <c r="G593" s="1"/>
      <c r="H593" s="1"/>
      <c r="I593" s="1"/>
      <c r="J593" s="1"/>
      <c r="K593" s="1"/>
      <c r="L593" s="1"/>
    </row>
    <row r="594" ht="15.0" customHeight="1">
      <c r="A594" s="1"/>
      <c r="B594" s="1"/>
      <c r="C594" s="1"/>
      <c r="D594" s="1"/>
      <c r="E594" s="1"/>
      <c r="F594" s="1"/>
      <c r="G594" s="1"/>
      <c r="H594" s="1"/>
      <c r="I594" s="1"/>
      <c r="J594" s="1"/>
      <c r="K594" s="1"/>
      <c r="L594" s="1"/>
    </row>
    <row r="595" ht="15.0" customHeight="1">
      <c r="A595" s="1"/>
      <c r="B595" s="1"/>
      <c r="C595" s="1"/>
      <c r="D595" s="1"/>
      <c r="E595" s="1"/>
      <c r="F595" s="1"/>
      <c r="G595" s="1"/>
      <c r="H595" s="1"/>
      <c r="I595" s="1"/>
      <c r="J595" s="1"/>
      <c r="K595" s="1"/>
      <c r="L595" s="1"/>
    </row>
    <row r="596" ht="15.0" customHeight="1">
      <c r="A596" s="1"/>
      <c r="B596" s="1"/>
      <c r="C596" s="1"/>
      <c r="D596" s="1"/>
      <c r="E596" s="1"/>
      <c r="F596" s="1"/>
      <c r="G596" s="1"/>
      <c r="H596" s="1"/>
      <c r="I596" s="1"/>
      <c r="J596" s="1"/>
      <c r="K596" s="1"/>
      <c r="L596" s="1"/>
    </row>
    <row r="597" ht="15.0" customHeight="1">
      <c r="A597" s="1"/>
      <c r="B597" s="1"/>
      <c r="C597" s="1"/>
      <c r="D597" s="1"/>
      <c r="E597" s="1"/>
      <c r="F597" s="1"/>
      <c r="G597" s="1"/>
      <c r="H597" s="1"/>
      <c r="I597" s="1"/>
      <c r="J597" s="1"/>
      <c r="K597" s="1"/>
      <c r="L597" s="1"/>
    </row>
    <row r="598" ht="15.0" customHeight="1">
      <c r="A598" s="1"/>
      <c r="B598" s="1"/>
      <c r="C598" s="1"/>
      <c r="D598" s="1"/>
      <c r="E598" s="1"/>
      <c r="F598" s="1"/>
      <c r="G598" s="1"/>
      <c r="H598" s="1"/>
      <c r="I598" s="1"/>
      <c r="J598" s="1"/>
      <c r="K598" s="1"/>
      <c r="L598" s="1"/>
    </row>
    <row r="599" ht="15.0" customHeight="1">
      <c r="A599" s="1"/>
      <c r="B599" s="1"/>
      <c r="C599" s="1"/>
      <c r="D599" s="1"/>
      <c r="E599" s="1"/>
      <c r="F599" s="1"/>
      <c r="G599" s="1"/>
      <c r="H599" s="1"/>
      <c r="I599" s="1"/>
      <c r="J599" s="1"/>
      <c r="K599" s="1"/>
      <c r="L599" s="1"/>
    </row>
    <row r="600" ht="15.0" customHeight="1">
      <c r="A600" s="1"/>
      <c r="B600" s="1"/>
      <c r="C600" s="1"/>
      <c r="D600" s="1"/>
      <c r="E600" s="1"/>
      <c r="F600" s="1"/>
      <c r="G600" s="1"/>
      <c r="H600" s="1"/>
      <c r="I600" s="1"/>
      <c r="J600" s="1"/>
      <c r="K600" s="1"/>
      <c r="L600" s="1"/>
    </row>
    <row r="601" ht="15.0" customHeight="1">
      <c r="A601" s="1"/>
      <c r="B601" s="1"/>
      <c r="C601" s="1"/>
      <c r="D601" s="1"/>
      <c r="E601" s="1"/>
      <c r="F601" s="1"/>
      <c r="G601" s="1"/>
      <c r="H601" s="1"/>
      <c r="I601" s="1"/>
      <c r="J601" s="1"/>
      <c r="K601" s="1"/>
      <c r="L601" s="1"/>
    </row>
    <row r="602" ht="15.0" customHeight="1">
      <c r="A602" s="1"/>
      <c r="B602" s="1"/>
      <c r="C602" s="1"/>
      <c r="D602" s="1"/>
      <c r="E602" s="1"/>
      <c r="F602" s="1"/>
      <c r="G602" s="1"/>
      <c r="H602" s="1"/>
      <c r="I602" s="1"/>
      <c r="J602" s="1"/>
      <c r="K602" s="1"/>
      <c r="L602" s="1"/>
    </row>
    <row r="603" ht="15.0" customHeight="1">
      <c r="A603" s="1"/>
      <c r="B603" s="1"/>
      <c r="C603" s="1"/>
      <c r="D603" s="1"/>
      <c r="E603" s="1"/>
      <c r="F603" s="1"/>
      <c r="G603" s="1"/>
      <c r="H603" s="1"/>
      <c r="I603" s="1"/>
      <c r="J603" s="1"/>
      <c r="K603" s="1"/>
      <c r="L603" s="1"/>
    </row>
    <row r="604" ht="15.0" customHeight="1">
      <c r="A604" s="1"/>
      <c r="B604" s="1"/>
      <c r="C604" s="1"/>
      <c r="D604" s="1"/>
      <c r="E604" s="1"/>
      <c r="F604" s="1"/>
      <c r="G604" s="1"/>
      <c r="H604" s="1"/>
      <c r="I604" s="1"/>
      <c r="J604" s="1"/>
      <c r="K604" s="1"/>
      <c r="L604" s="1"/>
    </row>
    <row r="605" ht="15.0" customHeight="1">
      <c r="A605" s="1"/>
      <c r="B605" s="1"/>
      <c r="C605" s="1"/>
      <c r="D605" s="1"/>
      <c r="E605" s="1"/>
      <c r="F605" s="1"/>
      <c r="G605" s="1"/>
      <c r="H605" s="1"/>
      <c r="I605" s="1"/>
      <c r="J605" s="1"/>
      <c r="K605" s="1"/>
      <c r="L605" s="1"/>
    </row>
    <row r="606" ht="15.0" customHeight="1">
      <c r="A606" s="1"/>
      <c r="B606" s="1"/>
      <c r="C606" s="1"/>
      <c r="D606" s="1"/>
      <c r="E606" s="1"/>
      <c r="F606" s="1"/>
      <c r="G606" s="1"/>
      <c r="H606" s="1"/>
      <c r="I606" s="1"/>
      <c r="J606" s="1"/>
      <c r="K606" s="1"/>
      <c r="L606" s="1"/>
    </row>
    <row r="607" ht="15.0" customHeight="1">
      <c r="A607" s="1"/>
      <c r="B607" s="1"/>
      <c r="C607" s="1"/>
      <c r="D607" s="1"/>
      <c r="E607" s="1"/>
      <c r="F607" s="1"/>
      <c r="G607" s="1"/>
      <c r="H607" s="1"/>
      <c r="I607" s="1"/>
      <c r="J607" s="1"/>
      <c r="K607" s="1"/>
      <c r="L607" s="1"/>
    </row>
    <row r="608" ht="15.0" customHeight="1">
      <c r="A608" s="1"/>
      <c r="B608" s="1"/>
      <c r="C608" s="1"/>
      <c r="D608" s="1"/>
      <c r="E608" s="1"/>
      <c r="F608" s="1"/>
      <c r="G608" s="1"/>
      <c r="H608" s="1"/>
      <c r="I608" s="1"/>
      <c r="J608" s="1"/>
      <c r="K608" s="1"/>
      <c r="L608" s="1"/>
    </row>
    <row r="609" ht="15.0" customHeight="1">
      <c r="A609" s="1"/>
      <c r="B609" s="1"/>
      <c r="C609" s="1"/>
      <c r="D609" s="1"/>
      <c r="E609" s="1"/>
      <c r="F609" s="1"/>
      <c r="G609" s="1"/>
      <c r="H609" s="1"/>
      <c r="I609" s="1"/>
      <c r="J609" s="1"/>
      <c r="K609" s="1"/>
      <c r="L609" s="1"/>
    </row>
    <row r="610" ht="15.0" customHeight="1">
      <c r="A610" s="1"/>
      <c r="B610" s="1"/>
      <c r="C610" s="1"/>
      <c r="D610" s="1"/>
      <c r="E610" s="1"/>
      <c r="F610" s="1"/>
      <c r="G610" s="1"/>
      <c r="H610" s="1"/>
      <c r="I610" s="1"/>
      <c r="J610" s="1"/>
      <c r="K610" s="1"/>
      <c r="L610" s="1"/>
    </row>
    <row r="611" ht="15.0" customHeight="1">
      <c r="A611" s="1"/>
      <c r="B611" s="1"/>
      <c r="C611" s="1"/>
      <c r="D611" s="1"/>
      <c r="E611" s="1"/>
      <c r="F611" s="1"/>
      <c r="G611" s="1"/>
      <c r="H611" s="1"/>
      <c r="I611" s="1"/>
      <c r="J611" s="1"/>
      <c r="K611" s="1"/>
      <c r="L611" s="1"/>
    </row>
    <row r="612" ht="15.0" customHeight="1">
      <c r="A612" s="1"/>
      <c r="B612" s="1"/>
      <c r="C612" s="1"/>
      <c r="D612" s="1"/>
      <c r="E612" s="1"/>
      <c r="F612" s="1"/>
      <c r="G612" s="1"/>
      <c r="H612" s="1"/>
      <c r="I612" s="1"/>
      <c r="J612" s="1"/>
      <c r="K612" s="1"/>
      <c r="L612" s="1"/>
    </row>
    <row r="613" ht="15.0" customHeight="1">
      <c r="A613" s="1"/>
      <c r="B613" s="1"/>
      <c r="C613" s="1"/>
      <c r="D613" s="1"/>
      <c r="E613" s="1"/>
      <c r="F613" s="1"/>
      <c r="G613" s="1"/>
      <c r="H613" s="1"/>
      <c r="I613" s="1"/>
      <c r="J613" s="1"/>
      <c r="K613" s="1"/>
      <c r="L613" s="1"/>
    </row>
    <row r="614" ht="15.0" customHeight="1">
      <c r="A614" s="1"/>
      <c r="B614" s="1"/>
      <c r="C614" s="1"/>
      <c r="D614" s="1"/>
      <c r="E614" s="1"/>
      <c r="F614" s="1"/>
      <c r="G614" s="1"/>
      <c r="H614" s="1"/>
      <c r="I614" s="1"/>
      <c r="J614" s="1"/>
      <c r="K614" s="1"/>
      <c r="L614" s="1"/>
    </row>
    <row r="615" ht="15.0" customHeight="1">
      <c r="A615" s="1"/>
      <c r="B615" s="1"/>
      <c r="C615" s="1"/>
      <c r="D615" s="1"/>
      <c r="E615" s="1"/>
      <c r="F615" s="1"/>
      <c r="G615" s="1"/>
      <c r="H615" s="1"/>
      <c r="I615" s="1"/>
      <c r="J615" s="1"/>
      <c r="K615" s="1"/>
      <c r="L615" s="1"/>
    </row>
    <row r="616" ht="15.0" customHeight="1">
      <c r="A616" s="1"/>
      <c r="B616" s="1"/>
      <c r="C616" s="1"/>
      <c r="D616" s="1"/>
      <c r="E616" s="1"/>
      <c r="F616" s="1"/>
      <c r="G616" s="1"/>
      <c r="H616" s="1"/>
      <c r="I616" s="1"/>
      <c r="J616" s="1"/>
      <c r="K616" s="1"/>
      <c r="L616" s="1"/>
    </row>
    <row r="617" ht="15.0" customHeight="1">
      <c r="A617" s="1"/>
      <c r="B617" s="1"/>
      <c r="C617" s="1"/>
      <c r="D617" s="1"/>
      <c r="E617" s="1"/>
      <c r="F617" s="1"/>
      <c r="G617" s="1"/>
      <c r="H617" s="1"/>
      <c r="I617" s="1"/>
      <c r="J617" s="1"/>
      <c r="K617" s="1"/>
      <c r="L617" s="1"/>
    </row>
    <row r="618" ht="15.0" customHeight="1">
      <c r="A618" s="1"/>
      <c r="B618" s="1"/>
      <c r="C618" s="1"/>
      <c r="D618" s="1"/>
      <c r="E618" s="1"/>
      <c r="F618" s="1"/>
      <c r="G618" s="1"/>
      <c r="H618" s="1"/>
      <c r="I618" s="1"/>
      <c r="J618" s="1"/>
      <c r="K618" s="1"/>
      <c r="L618" s="1"/>
    </row>
    <row r="619" ht="15.0" customHeight="1">
      <c r="A619" s="1"/>
      <c r="B619" s="1"/>
      <c r="C619" s="1"/>
      <c r="D619" s="1"/>
      <c r="E619" s="1"/>
      <c r="F619" s="1"/>
      <c r="G619" s="1"/>
      <c r="H619" s="1"/>
      <c r="I619" s="1"/>
      <c r="J619" s="1"/>
      <c r="K619" s="1"/>
      <c r="L619" s="1"/>
    </row>
    <row r="620" ht="15.0" customHeight="1">
      <c r="A620" s="1"/>
      <c r="B620" s="1"/>
      <c r="C620" s="1"/>
      <c r="D620" s="1"/>
      <c r="E620" s="1"/>
      <c r="F620" s="1"/>
      <c r="G620" s="1"/>
      <c r="H620" s="1"/>
      <c r="I620" s="1"/>
      <c r="J620" s="1"/>
      <c r="K620" s="1"/>
      <c r="L620" s="1"/>
    </row>
    <row r="621" ht="15.0" customHeight="1">
      <c r="A621" s="1"/>
      <c r="B621" s="1"/>
      <c r="C621" s="1"/>
      <c r="D621" s="1"/>
      <c r="E621" s="1"/>
      <c r="F621" s="1"/>
      <c r="G621" s="1"/>
      <c r="H621" s="1"/>
      <c r="I621" s="1"/>
      <c r="J621" s="1"/>
      <c r="K621" s="1"/>
      <c r="L621" s="1"/>
    </row>
    <row r="622" ht="15.0" customHeight="1">
      <c r="A622" s="1"/>
      <c r="B622" s="1"/>
      <c r="C622" s="1"/>
      <c r="D622" s="1"/>
      <c r="E622" s="1"/>
      <c r="F622" s="1"/>
      <c r="G622" s="1"/>
      <c r="H622" s="1"/>
      <c r="I622" s="1"/>
      <c r="J622" s="1"/>
      <c r="K622" s="1"/>
      <c r="L622" s="1"/>
    </row>
    <row r="623" ht="15.0" customHeight="1">
      <c r="A623" s="1"/>
      <c r="B623" s="1"/>
      <c r="C623" s="1"/>
      <c r="D623" s="1"/>
      <c r="E623" s="1"/>
      <c r="F623" s="1"/>
      <c r="G623" s="1"/>
      <c r="H623" s="1"/>
      <c r="I623" s="1"/>
      <c r="J623" s="1"/>
      <c r="K623" s="1"/>
      <c r="L623" s="1"/>
    </row>
    <row r="624" ht="15.0" customHeight="1">
      <c r="A624" s="1"/>
      <c r="B624" s="1"/>
      <c r="C624" s="1"/>
      <c r="D624" s="1"/>
      <c r="E624" s="1"/>
      <c r="F624" s="1"/>
      <c r="G624" s="1"/>
      <c r="H624" s="1"/>
      <c r="I624" s="1"/>
      <c r="J624" s="1"/>
      <c r="K624" s="1"/>
      <c r="L624" s="1"/>
    </row>
    <row r="625" ht="15.0" customHeight="1">
      <c r="A625" s="1"/>
      <c r="B625" s="1"/>
      <c r="C625" s="1"/>
      <c r="D625" s="1"/>
      <c r="E625" s="1"/>
      <c r="F625" s="1"/>
      <c r="G625" s="1"/>
      <c r="H625" s="1"/>
      <c r="I625" s="1"/>
      <c r="J625" s="1"/>
      <c r="K625" s="1"/>
      <c r="L625" s="1"/>
    </row>
    <row r="626" ht="15.0" customHeight="1">
      <c r="A626" s="1"/>
      <c r="B626" s="1"/>
      <c r="C626" s="1"/>
      <c r="D626" s="1"/>
      <c r="E626" s="1"/>
      <c r="F626" s="1"/>
      <c r="G626" s="1"/>
      <c r="H626" s="1"/>
      <c r="I626" s="1"/>
      <c r="J626" s="1"/>
      <c r="K626" s="1"/>
      <c r="L626" s="1"/>
    </row>
    <row r="627" ht="15.0" customHeight="1"/>
    <row r="628" ht="15.0" customHeight="1"/>
    <row r="629" ht="15.0" customHeight="1"/>
    <row r="630" ht="15.0" customHeight="1"/>
    <row r="631" ht="15.0" customHeight="1"/>
    <row r="632" ht="15.0" customHeight="1"/>
    <row r="633" ht="15.0" customHeight="1"/>
    <row r="634" ht="15.0" customHeight="1"/>
    <row r="635" ht="15.0" customHeight="1"/>
    <row r="636" ht="15.0" customHeight="1"/>
    <row r="637" ht="15.0" customHeight="1"/>
    <row r="638" ht="15.0" customHeight="1"/>
    <row r="639" ht="15.0" customHeight="1"/>
    <row r="640" ht="15.0" customHeight="1"/>
    <row r="641" ht="15.0" customHeight="1"/>
    <row r="642" ht="15.0" customHeight="1"/>
    <row r="643" ht="15.0" customHeight="1"/>
    <row r="644" ht="15.0" customHeight="1"/>
    <row r="645" ht="15.0" customHeight="1"/>
    <row r="646" ht="15.0" customHeight="1"/>
    <row r="647" ht="15.0" customHeight="1"/>
    <row r="648" ht="15.0" customHeight="1"/>
    <row r="649" ht="15.0" customHeight="1"/>
    <row r="650" ht="15.0" customHeight="1"/>
    <row r="651" ht="15.0" customHeight="1"/>
    <row r="652" ht="15.0" customHeight="1"/>
    <row r="653" ht="15.0" customHeight="1"/>
    <row r="654" ht="15.0" customHeight="1"/>
    <row r="655" ht="15.0" customHeight="1"/>
    <row r="656" ht="15.0" customHeight="1"/>
    <row r="657" ht="15.0" customHeight="1"/>
    <row r="658" ht="15.0" customHeight="1"/>
    <row r="659" ht="15.0" customHeight="1"/>
    <row r="660" ht="15.0" customHeight="1"/>
    <row r="661" ht="15.0" customHeight="1"/>
    <row r="662" ht="15.0" customHeight="1"/>
    <row r="663" ht="15.0" customHeight="1"/>
    <row r="664" ht="15.0" customHeight="1"/>
    <row r="665" ht="15.0"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5">
    <mergeCell ref="B1:K1"/>
    <mergeCell ref="D3:F3"/>
    <mergeCell ref="B5:J5"/>
    <mergeCell ref="C9:D9"/>
    <mergeCell ref="C12:D12"/>
    <mergeCell ref="C13:D13"/>
    <mergeCell ref="C14:D14"/>
    <mergeCell ref="C38:D38"/>
    <mergeCell ref="C40:D40"/>
    <mergeCell ref="C92:D92"/>
    <mergeCell ref="H96:J96"/>
    <mergeCell ref="B98:B99"/>
    <mergeCell ref="C107:D107"/>
    <mergeCell ref="C109:D109"/>
    <mergeCell ref="C112:D112"/>
    <mergeCell ref="C113:D113"/>
    <mergeCell ref="C114:D114"/>
    <mergeCell ref="C120:D120"/>
    <mergeCell ref="C123:D123"/>
    <mergeCell ref="D125:F125"/>
    <mergeCell ref="C148:H148"/>
    <mergeCell ref="D150:F150"/>
    <mergeCell ref="D151:F151"/>
    <mergeCell ref="D152:F152"/>
    <mergeCell ref="D153:F153"/>
    <mergeCell ref="D154:F154"/>
    <mergeCell ref="D155:F155"/>
    <mergeCell ref="D156:F156"/>
    <mergeCell ref="D158:F158"/>
    <mergeCell ref="C161:F161"/>
    <mergeCell ref="D162:F162"/>
    <mergeCell ref="D163:F163"/>
    <mergeCell ref="D164:F164"/>
    <mergeCell ref="D165:F165"/>
    <mergeCell ref="D167:F167"/>
    <mergeCell ref="C169:H169"/>
    <mergeCell ref="D171:F171"/>
    <mergeCell ref="D172:F172"/>
    <mergeCell ref="D173:F173"/>
    <mergeCell ref="D175:F175"/>
    <mergeCell ref="C177:I177"/>
    <mergeCell ref="D179:F179"/>
    <mergeCell ref="D180:F180"/>
    <mergeCell ref="D181:F181"/>
    <mergeCell ref="D182:F182"/>
    <mergeCell ref="D183:F183"/>
    <mergeCell ref="D185:F185"/>
    <mergeCell ref="C187:I187"/>
    <mergeCell ref="D189:F189"/>
    <mergeCell ref="D190:F190"/>
    <mergeCell ref="D191:F191"/>
    <mergeCell ref="D194:F194"/>
    <mergeCell ref="D195:F195"/>
    <mergeCell ref="F207:H207"/>
    <mergeCell ref="D209:F209"/>
    <mergeCell ref="C222:H222"/>
    <mergeCell ref="C223:H224"/>
    <mergeCell ref="C225:H226"/>
    <mergeCell ref="C230:F230"/>
    <mergeCell ref="G230:H230"/>
    <mergeCell ref="C231:F231"/>
    <mergeCell ref="G231:H231"/>
    <mergeCell ref="G232:H232"/>
    <mergeCell ref="C232:F232"/>
    <mergeCell ref="C233:F233"/>
    <mergeCell ref="G233:H233"/>
    <mergeCell ref="C234:F234"/>
    <mergeCell ref="G234:H234"/>
    <mergeCell ref="C235:F235"/>
    <mergeCell ref="G235:H235"/>
    <mergeCell ref="G236:H236"/>
    <mergeCell ref="G238:H238"/>
    <mergeCell ref="B246:H247"/>
    <mergeCell ref="C249:I249"/>
    <mergeCell ref="C258:J259"/>
    <mergeCell ref="B277:J278"/>
    <mergeCell ref="B279:J279"/>
    <mergeCell ref="B281:I281"/>
    <mergeCell ref="B283:J283"/>
    <mergeCell ref="B286:J286"/>
    <mergeCell ref="C288:J288"/>
    <mergeCell ref="C289:J289"/>
    <mergeCell ref="C290:J290"/>
    <mergeCell ref="C291:J291"/>
    <mergeCell ref="D292:J292"/>
    <mergeCell ref="D293:J293"/>
    <mergeCell ref="D294:J294"/>
    <mergeCell ref="D295:J295"/>
    <mergeCell ref="D296:K296"/>
    <mergeCell ref="B297:J297"/>
    <mergeCell ref="D299:J299"/>
    <mergeCell ref="D301:F301"/>
    <mergeCell ref="E303:F303"/>
    <mergeCell ref="E304:F304"/>
    <mergeCell ref="E305:F305"/>
    <mergeCell ref="E306:F306"/>
    <mergeCell ref="E307:F307"/>
    <mergeCell ref="D332:F332"/>
    <mergeCell ref="D421:F421"/>
    <mergeCell ref="D422:F422"/>
    <mergeCell ref="B425:C425"/>
    <mergeCell ref="B426:C426"/>
    <mergeCell ref="D426:F426"/>
    <mergeCell ref="B427:C427"/>
    <mergeCell ref="D427:F427"/>
    <mergeCell ref="B428:C428"/>
    <mergeCell ref="D428:F428"/>
    <mergeCell ref="D429:F429"/>
    <mergeCell ref="B431:F431"/>
    <mergeCell ref="D438:F438"/>
    <mergeCell ref="D439:F439"/>
    <mergeCell ref="B442:C442"/>
    <mergeCell ref="D455:F455"/>
    <mergeCell ref="B458:C458"/>
    <mergeCell ref="B459:C459"/>
    <mergeCell ref="D459:F459"/>
    <mergeCell ref="D460:F460"/>
    <mergeCell ref="B462:F462"/>
    <mergeCell ref="B465:J465"/>
    <mergeCell ref="B443:C443"/>
    <mergeCell ref="D443:F443"/>
    <mergeCell ref="B444:C444"/>
    <mergeCell ref="D444:F444"/>
    <mergeCell ref="D445:F445"/>
    <mergeCell ref="B447:F447"/>
    <mergeCell ref="D454:F454"/>
    <mergeCell ref="D337:F337"/>
    <mergeCell ref="D338:F338"/>
    <mergeCell ref="D339:F339"/>
    <mergeCell ref="B342:C342"/>
    <mergeCell ref="B343:C343"/>
    <mergeCell ref="D343:F343"/>
    <mergeCell ref="B344:C344"/>
    <mergeCell ref="D344:F344"/>
    <mergeCell ref="D345:F345"/>
    <mergeCell ref="B347:F347"/>
    <mergeCell ref="D353:F353"/>
    <mergeCell ref="D354:F354"/>
    <mergeCell ref="D355:F355"/>
    <mergeCell ref="B358:C358"/>
    <mergeCell ref="B359:C359"/>
    <mergeCell ref="D359:F359"/>
    <mergeCell ref="D360:F360"/>
    <mergeCell ref="B362:F362"/>
    <mergeCell ref="D368:F368"/>
    <mergeCell ref="D369:F369"/>
    <mergeCell ref="D370:F370"/>
    <mergeCell ref="B373:C373"/>
    <mergeCell ref="B374:C374"/>
    <mergeCell ref="D374:F374"/>
    <mergeCell ref="B375:C375"/>
    <mergeCell ref="D375:F375"/>
    <mergeCell ref="D376:F376"/>
    <mergeCell ref="B378:F378"/>
    <mergeCell ref="D384:F384"/>
    <mergeCell ref="D385:F385"/>
    <mergeCell ref="B388:C388"/>
    <mergeCell ref="B389:C389"/>
    <mergeCell ref="D389:F389"/>
    <mergeCell ref="D390:F390"/>
    <mergeCell ref="B392:F392"/>
    <mergeCell ref="D397:F397"/>
    <mergeCell ref="D402:F402"/>
    <mergeCell ref="D403:F403"/>
    <mergeCell ref="D404:F404"/>
    <mergeCell ref="B407:C407"/>
    <mergeCell ref="B408:C408"/>
    <mergeCell ref="D408:F408"/>
    <mergeCell ref="B409:C409"/>
    <mergeCell ref="D409:F409"/>
    <mergeCell ref="B410:C410"/>
    <mergeCell ref="D410:F410"/>
    <mergeCell ref="D411:F411"/>
    <mergeCell ref="B413:F413"/>
    <mergeCell ref="D420:F420"/>
  </mergeCells>
  <conditionalFormatting sqref="I206">
    <cfRule type="cellIs" dxfId="0" priority="1" stopIfTrue="1" operator="notBetween">
      <formula>$F$92-50</formula>
      <formula>$F$92+50</formula>
    </cfRule>
  </conditionalFormatting>
  <conditionalFormatting sqref="I207">
    <cfRule type="cellIs" dxfId="1" priority="2" stopIfTrue="1" operator="notBetween">
      <formula>-50</formula>
      <formula>50</formula>
    </cfRule>
  </conditionalFormatting>
  <conditionalFormatting sqref="I207">
    <cfRule type="cellIs" dxfId="2" priority="3" stopIfTrue="1" operator="between">
      <formula>-50</formula>
      <formula>50</formula>
    </cfRule>
  </conditionalFormatting>
  <conditionalFormatting sqref="H347 H362 H378 H392 H413 H431 H447 H462">
    <cfRule type="cellIs" dxfId="0" priority="4" stopIfTrue="1" operator="notEqual">
      <formula>0</formula>
    </cfRule>
  </conditionalFormatting>
  <conditionalFormatting sqref="F123 G231:H235 G238:H238 H123:I123 I202">
    <cfRule type="cellIs" dxfId="0" priority="5" stopIfTrue="1" operator="lessThan">
      <formula>0</formula>
    </cfRule>
  </conditionalFormatting>
  <conditionalFormatting sqref="C151:D156 C163:D165 C172:D173 C180:D183 C231:C235 D158 D167 D175 D185 D190:D195">
    <cfRule type="cellIs" dxfId="0" priority="6" stopIfTrue="1" operator="equal">
      <formula>"?"</formula>
    </cfRule>
  </conditionalFormatting>
  <conditionalFormatting sqref="I140 J98:J99 J103:J106 J112:J119">
    <cfRule type="cellIs" dxfId="0" priority="7" stopIfTrue="1" operator="notBetween">
      <formula>1</formula>
      <formula>-1</formula>
    </cfRule>
  </conditionalFormatting>
  <conditionalFormatting sqref="I206">
    <cfRule type="cellIs" dxfId="0" priority="8" stopIfTrue="1" operator="notBetween">
      <formula>$F$92-50</formula>
      <formula>$F$92+50</formula>
    </cfRule>
  </conditionalFormatting>
  <conditionalFormatting sqref="I207">
    <cfRule type="cellIs" dxfId="1" priority="9" stopIfTrue="1" operator="notBetween">
      <formula>-50</formula>
      <formula>50</formula>
    </cfRule>
  </conditionalFormatting>
  <conditionalFormatting sqref="I207">
    <cfRule type="cellIs" dxfId="2" priority="10" stopIfTrue="1" operator="between">
      <formula>-50</formula>
      <formula>50</formula>
    </cfRule>
  </conditionalFormatting>
  <conditionalFormatting sqref="H347 H362 H378 H392 H413 H431 H447 H462">
    <cfRule type="cellIs" dxfId="0" priority="11" stopIfTrue="1" operator="notEqual">
      <formula>0</formula>
    </cfRule>
  </conditionalFormatting>
  <conditionalFormatting sqref="F123 G231:H235 G238:H238 H123:I123 I202">
    <cfRule type="cellIs" dxfId="0" priority="12" stopIfTrue="1" operator="lessThan">
      <formula>0</formula>
    </cfRule>
  </conditionalFormatting>
  <conditionalFormatting sqref="C231:C235 D158 D167 D175 D185">
    <cfRule type="cellIs" dxfId="0" priority="13" stopIfTrue="1" operator="equal">
      <formula>"?"</formula>
    </cfRule>
  </conditionalFormatting>
  <conditionalFormatting sqref="I140 J103:J106 J112:J119">
    <cfRule type="cellIs" dxfId="0" priority="14" stopIfTrue="1" operator="notBetween">
      <formula>1</formula>
      <formula>-1</formula>
    </cfRule>
  </conditionalFormatting>
  <conditionalFormatting sqref="I132">
    <cfRule type="cellIs" dxfId="0" priority="15" stopIfTrue="1" operator="lessThan">
      <formula>0</formula>
    </cfRule>
  </conditionalFormatting>
  <conditionalFormatting sqref="I198">
    <cfRule type="cellIs" dxfId="0" priority="16" stopIfTrue="1" operator="lessThan">
      <formula>0</formula>
    </cfRule>
  </conditionalFormatting>
  <conditionalFormatting sqref="J98:J99">
    <cfRule type="cellIs" dxfId="0" priority="17" stopIfTrue="1" operator="notBetween">
      <formula>1</formula>
      <formula>-1</formula>
    </cfRule>
  </conditionalFormatting>
  <dataValidations>
    <dataValidation type="list" allowBlank="1" showErrorMessage="1" sqref="D3">
      <formula1>'LA Close'!$B$1:$B$59</formula1>
    </dataValidation>
  </dataValidations>
  <printOptions/>
  <pageMargins bottom="0.27" footer="0.0" header="0.0" left="0.25" right="0.25" top="0.3"/>
  <pageSetup fitToHeight="0"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6.29"/>
    <col customWidth="1" min="2" max="2" width="9.29"/>
    <col customWidth="1" min="3" max="26" width="8.71"/>
  </cols>
  <sheetData>
    <row r="1">
      <c r="A1" s="255"/>
      <c r="B1" s="256"/>
    </row>
    <row r="2">
      <c r="A2" s="257" t="s">
        <v>1</v>
      </c>
      <c r="B2" s="256"/>
    </row>
    <row r="3">
      <c r="A3" s="255" t="s">
        <v>330</v>
      </c>
      <c r="B3" s="256"/>
    </row>
    <row r="4">
      <c r="A4" s="255" t="s">
        <v>331</v>
      </c>
      <c r="B4" s="258">
        <v>2861.0</v>
      </c>
    </row>
    <row r="5">
      <c r="A5" s="255" t="s">
        <v>332</v>
      </c>
      <c r="B5" s="258">
        <v>2872.0</v>
      </c>
    </row>
    <row r="6">
      <c r="A6" s="255" t="s">
        <v>333</v>
      </c>
      <c r="B6" s="258">
        <v>2048.0</v>
      </c>
    </row>
    <row r="7">
      <c r="A7" s="255" t="s">
        <v>334</v>
      </c>
      <c r="B7" s="258">
        <v>2899.0</v>
      </c>
    </row>
    <row r="8">
      <c r="A8" s="255" t="s">
        <v>335</v>
      </c>
      <c r="B8" s="258">
        <v>3665.0</v>
      </c>
    </row>
    <row r="9">
      <c r="A9" s="255" t="s">
        <v>336</v>
      </c>
      <c r="B9" s="258">
        <v>4714.0</v>
      </c>
    </row>
    <row r="10">
      <c r="A10" s="255" t="s">
        <v>337</v>
      </c>
      <c r="B10" s="258">
        <v>4302.0</v>
      </c>
    </row>
    <row r="11">
      <c r="A11" s="255" t="s">
        <v>338</v>
      </c>
      <c r="B11" s="258">
        <v>2120.0</v>
      </c>
    </row>
    <row r="12">
      <c r="A12" s="255" t="s">
        <v>339</v>
      </c>
      <c r="B12" s="258">
        <v>2150.0</v>
      </c>
    </row>
    <row r="13">
      <c r="A13" s="255" t="s">
        <v>340</v>
      </c>
      <c r="B13" s="258">
        <v>2155.0</v>
      </c>
    </row>
    <row r="14">
      <c r="A14" s="255" t="s">
        <v>341</v>
      </c>
      <c r="B14" s="258">
        <v>2238.0</v>
      </c>
    </row>
    <row r="15">
      <c r="A15" s="255" t="s">
        <v>342</v>
      </c>
      <c r="B15" s="258">
        <v>2534.0</v>
      </c>
    </row>
    <row r="16">
      <c r="A16" s="255" t="s">
        <v>343</v>
      </c>
      <c r="B16" s="258">
        <v>2856.0</v>
      </c>
    </row>
    <row r="17">
      <c r="A17" s="255" t="s">
        <v>344</v>
      </c>
      <c r="B17" s="258">
        <v>2864.0</v>
      </c>
    </row>
    <row r="18">
      <c r="A18" s="255" t="s">
        <v>345</v>
      </c>
      <c r="B18" s="258">
        <v>4002.0</v>
      </c>
    </row>
    <row r="19">
      <c r="A19" s="255" t="s">
        <v>346</v>
      </c>
      <c r="B19" s="258">
        <v>4283.0</v>
      </c>
    </row>
    <row r="20">
      <c r="A20" s="255" t="s">
        <v>347</v>
      </c>
      <c r="B20" s="258">
        <v>2862.0</v>
      </c>
    </row>
    <row r="21" ht="15.75" customHeight="1">
      <c r="A21" s="255" t="s">
        <v>348</v>
      </c>
      <c r="B21" s="258">
        <v>2863.0</v>
      </c>
    </row>
    <row r="22" ht="15.75" customHeight="1">
      <c r="A22" s="255" t="s">
        <v>349</v>
      </c>
      <c r="B22" s="258">
        <v>3358.0</v>
      </c>
    </row>
    <row r="23" ht="15.75" customHeight="1">
      <c r="A23" s="255" t="s">
        <v>350</v>
      </c>
      <c r="B23" s="258">
        <v>2898.0</v>
      </c>
    </row>
    <row r="24" ht="15.75" customHeight="1">
      <c r="A24" s="255" t="s">
        <v>351</v>
      </c>
      <c r="B24" s="258">
        <v>7171.0</v>
      </c>
    </row>
    <row r="25" ht="15.75" customHeight="1">
      <c r="A25" s="255" t="s">
        <v>352</v>
      </c>
      <c r="B25" s="258">
        <v>2859.0</v>
      </c>
    </row>
    <row r="26" ht="15.75" customHeight="1">
      <c r="A26" s="255" t="s">
        <v>353</v>
      </c>
      <c r="B26" s="258">
        <v>2779.0</v>
      </c>
    </row>
    <row r="27" ht="15.75" customHeight="1">
      <c r="A27" s="255" t="s">
        <v>354</v>
      </c>
      <c r="B27" s="258">
        <v>2376.0</v>
      </c>
    </row>
    <row r="28" ht="15.75" customHeight="1">
      <c r="A28" s="255" t="s">
        <v>355</v>
      </c>
      <c r="B28" s="258">
        <v>2388.0</v>
      </c>
    </row>
    <row r="29" ht="15.75" customHeight="1">
      <c r="A29" s="255" t="s">
        <v>356</v>
      </c>
      <c r="B29" s="258">
        <v>3664.0</v>
      </c>
    </row>
    <row r="30" ht="15.75" customHeight="1">
      <c r="A30" s="255" t="s">
        <v>357</v>
      </c>
      <c r="B30" s="258">
        <v>2896.0</v>
      </c>
    </row>
    <row r="31" ht="15.75" customHeight="1">
      <c r="A31" s="255" t="s">
        <v>358</v>
      </c>
      <c r="B31" s="258">
        <v>2421.0</v>
      </c>
    </row>
    <row r="32" ht="15.75" customHeight="1">
      <c r="A32" s="255" t="s">
        <v>359</v>
      </c>
      <c r="B32" s="258">
        <v>2431.0</v>
      </c>
    </row>
    <row r="33" ht="15.75" customHeight="1">
      <c r="A33" s="255" t="s">
        <v>360</v>
      </c>
      <c r="B33" s="258">
        <v>2860.0</v>
      </c>
    </row>
    <row r="34" ht="15.75" customHeight="1">
      <c r="A34" s="255" t="s">
        <v>361</v>
      </c>
      <c r="B34" s="258">
        <v>2444.0</v>
      </c>
    </row>
    <row r="35" ht="15.75" customHeight="1">
      <c r="A35" s="255" t="s">
        <v>362</v>
      </c>
      <c r="B35" s="258">
        <v>2450.0</v>
      </c>
    </row>
    <row r="36" ht="15.75" customHeight="1">
      <c r="A36" s="255" t="s">
        <v>363</v>
      </c>
      <c r="B36" s="258">
        <v>3371.0</v>
      </c>
    </row>
    <row r="37" ht="15.75" customHeight="1">
      <c r="A37" s="255" t="s">
        <v>364</v>
      </c>
      <c r="B37" s="258">
        <v>4641.0</v>
      </c>
    </row>
    <row r="38" ht="15.75" customHeight="1">
      <c r="A38" s="255" t="s">
        <v>365</v>
      </c>
      <c r="B38" s="258">
        <v>2865.0</v>
      </c>
    </row>
    <row r="39" ht="15.75" customHeight="1">
      <c r="A39" s="255" t="s">
        <v>366</v>
      </c>
      <c r="B39" s="258">
        <v>2532.0</v>
      </c>
    </row>
    <row r="40" ht="15.75" customHeight="1">
      <c r="A40" s="255" t="s">
        <v>367</v>
      </c>
      <c r="B40" s="258">
        <v>2487.0</v>
      </c>
    </row>
    <row r="41" ht="15.75" customHeight="1">
      <c r="A41" s="255" t="s">
        <v>368</v>
      </c>
      <c r="B41" s="258">
        <v>2489.0</v>
      </c>
    </row>
    <row r="42" ht="15.75" customHeight="1">
      <c r="A42" s="255" t="s">
        <v>369</v>
      </c>
      <c r="B42" s="258">
        <v>2533.0</v>
      </c>
    </row>
    <row r="43" ht="15.75" customHeight="1">
      <c r="A43" s="255" t="s">
        <v>370</v>
      </c>
      <c r="B43" s="258">
        <v>2900.0</v>
      </c>
    </row>
    <row r="44" ht="15.75" customHeight="1">
      <c r="A44" s="255" t="s">
        <v>371</v>
      </c>
      <c r="B44" s="258">
        <v>2539.0</v>
      </c>
    </row>
    <row r="45" ht="15.75" customHeight="1">
      <c r="A45" s="255" t="s">
        <v>372</v>
      </c>
      <c r="B45" s="258">
        <v>2545.0</v>
      </c>
    </row>
    <row r="46" ht="15.75" customHeight="1">
      <c r="A46" s="255" t="s">
        <v>373</v>
      </c>
      <c r="B46" s="258">
        <v>3663.0</v>
      </c>
    </row>
    <row r="47" ht="15.75" customHeight="1">
      <c r="A47" s="255" t="s">
        <v>374</v>
      </c>
      <c r="B47" s="258">
        <v>2795.0</v>
      </c>
    </row>
    <row r="48" ht="15.75" customHeight="1">
      <c r="A48" s="255" t="s">
        <v>375</v>
      </c>
      <c r="B48" s="258">
        <v>2564.0</v>
      </c>
    </row>
    <row r="49" ht="15.75" customHeight="1">
      <c r="A49" s="255" t="s">
        <v>376</v>
      </c>
      <c r="B49" s="258">
        <v>3666.0</v>
      </c>
    </row>
    <row r="50" ht="15.75" customHeight="1">
      <c r="A50" s="255" t="s">
        <v>377</v>
      </c>
      <c r="B50" s="258">
        <v>3000.0</v>
      </c>
    </row>
    <row r="51" ht="15.75" customHeight="1">
      <c r="A51" s="255" t="s">
        <v>378</v>
      </c>
      <c r="B51" s="258">
        <v>3616.0</v>
      </c>
    </row>
    <row r="52" ht="15.75" customHeight="1">
      <c r="A52" s="255" t="s">
        <v>379</v>
      </c>
      <c r="B52" s="258">
        <v>3458.0</v>
      </c>
    </row>
    <row r="53" ht="15.75" customHeight="1">
      <c r="A53" s="255" t="s">
        <v>380</v>
      </c>
      <c r="B53" s="258">
        <v>3618.0</v>
      </c>
    </row>
    <row r="54" ht="15.75" customHeight="1">
      <c r="A54" s="255" t="s">
        <v>381</v>
      </c>
      <c r="B54" s="258">
        <v>3543.0</v>
      </c>
    </row>
    <row r="55" ht="15.75" customHeight="1">
      <c r="A55" s="255" t="s">
        <v>382</v>
      </c>
      <c r="B55" s="258">
        <v>3553.0</v>
      </c>
    </row>
    <row r="56" ht="15.75" customHeight="1">
      <c r="A56" s="255" t="s">
        <v>383</v>
      </c>
      <c r="B56" s="258">
        <v>3572.0</v>
      </c>
    </row>
    <row r="57" ht="15.75" customHeight="1">
      <c r="A57" s="255" t="s">
        <v>384</v>
      </c>
      <c r="B57" s="258">
        <v>3659.0</v>
      </c>
    </row>
    <row r="58" ht="15.75" customHeight="1">
      <c r="A58" s="255" t="s">
        <v>385</v>
      </c>
      <c r="B58" s="258">
        <v>4310.0</v>
      </c>
    </row>
    <row r="59" ht="15.75" customHeight="1">
      <c r="A59" s="255" t="s">
        <v>386</v>
      </c>
      <c r="B59" s="258">
        <v>2592.0</v>
      </c>
    </row>
    <row r="60" ht="15.75" customHeight="1">
      <c r="A60" s="255" t="s">
        <v>387</v>
      </c>
      <c r="B60" s="258">
        <v>2615.0</v>
      </c>
    </row>
    <row r="61" ht="15.75" customHeight="1">
      <c r="A61" s="255" t="s">
        <v>388</v>
      </c>
      <c r="B61" s="258">
        <v>2636.0</v>
      </c>
    </row>
    <row r="62" ht="15.75" customHeight="1">
      <c r="A62" s="255" t="s">
        <v>389</v>
      </c>
      <c r="B62" s="258">
        <v>2897.0</v>
      </c>
    </row>
    <row r="63" ht="15.75" customHeight="1">
      <c r="A63" s="255" t="s">
        <v>390</v>
      </c>
      <c r="B63" s="258">
        <v>2654.0</v>
      </c>
    </row>
    <row r="64" ht="15.75" customHeight="1">
      <c r="A64" s="255" t="s">
        <v>391</v>
      </c>
      <c r="B64" s="258">
        <v>4318.0</v>
      </c>
    </row>
    <row r="65" ht="15.75" customHeight="1">
      <c r="A65" s="255" t="s">
        <v>392</v>
      </c>
      <c r="B65" s="258">
        <v>1051.0</v>
      </c>
    </row>
    <row r="66" ht="15.75" customHeight="1">
      <c r="A66" s="255" t="s">
        <v>393</v>
      </c>
      <c r="B66" s="258">
        <v>1008.0</v>
      </c>
    </row>
    <row r="67" ht="15.75" customHeight="1">
      <c r="A67" s="255" t="s">
        <v>394</v>
      </c>
      <c r="B67" s="258">
        <v>1103.0</v>
      </c>
    </row>
    <row r="68" ht="15.75" customHeight="1">
      <c r="A68" s="255" t="s">
        <v>395</v>
      </c>
      <c r="B68" s="256">
        <v>2000.0</v>
      </c>
    </row>
    <row r="69" ht="15.75" customHeight="1">
      <c r="A69" s="255" t="s">
        <v>396</v>
      </c>
      <c r="B69" s="256">
        <v>4000.0</v>
      </c>
    </row>
    <row r="70" ht="15.75" customHeight="1">
      <c r="A70" s="255" t="s">
        <v>397</v>
      </c>
      <c r="B70" s="256">
        <v>7097.0</v>
      </c>
    </row>
    <row r="71" ht="15.75" customHeight="1">
      <c r="A71" s="255" t="s">
        <v>398</v>
      </c>
      <c r="B71" s="256">
        <v>7161.0</v>
      </c>
    </row>
    <row r="72" ht="15.75" customHeight="1">
      <c r="A72" s="255" t="s">
        <v>399</v>
      </c>
      <c r="B72" s="256">
        <v>4697.0</v>
      </c>
    </row>
    <row r="73" ht="15.75" customHeight="1">
      <c r="A73" s="255"/>
      <c r="B73" s="256"/>
    </row>
    <row r="74" ht="15.75" customHeight="1">
      <c r="A74" s="255"/>
      <c r="B74" s="256"/>
    </row>
    <row r="75" ht="15.75" customHeight="1">
      <c r="A75" s="255"/>
      <c r="B75" s="256"/>
    </row>
    <row r="76" ht="15.75" customHeight="1">
      <c r="A76" s="255"/>
      <c r="B76" s="256"/>
    </row>
    <row r="77" ht="15.75" customHeight="1">
      <c r="A77" s="255"/>
      <c r="B77" s="256"/>
    </row>
    <row r="78" ht="15.75" customHeight="1">
      <c r="A78" s="255" t="s">
        <v>400</v>
      </c>
      <c r="B78" s="256"/>
    </row>
    <row r="79" ht="15.75" customHeight="1">
      <c r="A79" s="255" t="s">
        <v>401</v>
      </c>
      <c r="B79" s="256"/>
    </row>
    <row r="80" ht="15.75" customHeight="1">
      <c r="A80" s="255" t="s">
        <v>402</v>
      </c>
      <c r="B80" s="256"/>
    </row>
    <row r="81" ht="15.75" customHeight="1">
      <c r="A81" s="255" t="s">
        <v>403</v>
      </c>
      <c r="B81" s="256"/>
    </row>
    <row r="82" ht="15.75" customHeight="1">
      <c r="A82" s="255" t="s">
        <v>404</v>
      </c>
      <c r="B82" s="256"/>
    </row>
    <row r="83" ht="15.75" customHeight="1">
      <c r="A83" s="255" t="s">
        <v>405</v>
      </c>
      <c r="B83" s="256"/>
    </row>
    <row r="84" ht="15.75" customHeight="1">
      <c r="A84" s="255" t="s">
        <v>406</v>
      </c>
      <c r="B84" s="256"/>
    </row>
    <row r="85" ht="15.75" customHeight="1">
      <c r="A85" s="255" t="s">
        <v>407</v>
      </c>
      <c r="B85" s="256"/>
    </row>
    <row r="86" ht="15.75" customHeight="1">
      <c r="A86" s="255" t="s">
        <v>408</v>
      </c>
      <c r="B86" s="256"/>
    </row>
    <row r="87" ht="15.75" customHeight="1">
      <c r="A87" s="255"/>
      <c r="B87" s="256"/>
    </row>
    <row r="88" ht="15.75" customHeight="1">
      <c r="A88" s="255"/>
      <c r="B88" s="256"/>
    </row>
    <row r="89" ht="15.75" customHeight="1">
      <c r="A89" s="255"/>
      <c r="B89" s="256"/>
    </row>
    <row r="90" ht="15.75" customHeight="1">
      <c r="A90" s="255"/>
      <c r="B90" s="256"/>
    </row>
    <row r="91" ht="15.75" customHeight="1">
      <c r="A91" s="255"/>
      <c r="B91" s="256"/>
    </row>
    <row r="92" ht="15.75" customHeight="1">
      <c r="A92" s="255"/>
      <c r="B92" s="256"/>
    </row>
    <row r="93" ht="15.75" customHeight="1">
      <c r="A93" s="255"/>
      <c r="B93" s="256"/>
    </row>
    <row r="94" ht="15.75" customHeight="1">
      <c r="A94" s="255"/>
      <c r="B94" s="256"/>
    </row>
    <row r="95" ht="15.75" customHeight="1">
      <c r="A95" s="255"/>
      <c r="B95" s="256"/>
    </row>
    <row r="96" ht="15.75" customHeight="1">
      <c r="A96" s="255"/>
      <c r="B96" s="256"/>
    </row>
    <row r="97" ht="15.75" customHeight="1">
      <c r="A97" s="255"/>
      <c r="B97" s="256"/>
    </row>
    <row r="98" ht="15.75" customHeight="1">
      <c r="A98" s="255"/>
      <c r="B98" s="256"/>
    </row>
    <row r="99" ht="15.75" customHeight="1">
      <c r="A99" s="255"/>
      <c r="B99" s="256"/>
    </row>
    <row r="100" ht="15.75" customHeight="1">
      <c r="A100" s="255"/>
      <c r="B100" s="256"/>
    </row>
    <row r="101" ht="15.75" customHeight="1">
      <c r="A101" s="255"/>
      <c r="B101" s="256"/>
    </row>
    <row r="102" ht="15.75" customHeight="1">
      <c r="A102" s="255"/>
      <c r="B102" s="256"/>
    </row>
    <row r="103" ht="15.75" customHeight="1">
      <c r="A103" s="255"/>
      <c r="B103" s="256"/>
    </row>
    <row r="104" ht="15.75" customHeight="1">
      <c r="A104" s="255"/>
      <c r="B104" s="256"/>
    </row>
    <row r="105" ht="15.75" customHeight="1">
      <c r="A105" s="255"/>
      <c r="B105" s="256"/>
    </row>
    <row r="106" ht="15.75" customHeight="1">
      <c r="A106" s="255"/>
      <c r="B106" s="256"/>
    </row>
    <row r="107" ht="15.75" customHeight="1">
      <c r="A107" s="255"/>
      <c r="B107" s="256"/>
    </row>
    <row r="108" ht="15.75" customHeight="1">
      <c r="A108" s="255"/>
      <c r="B108" s="256"/>
    </row>
    <row r="109" ht="15.75" customHeight="1">
      <c r="A109" s="255"/>
      <c r="B109" s="256"/>
    </row>
    <row r="110" ht="15.75" customHeight="1">
      <c r="A110" s="255"/>
      <c r="B110" s="256"/>
    </row>
    <row r="111" ht="15.75" customHeight="1">
      <c r="A111" s="255"/>
      <c r="B111" s="256"/>
    </row>
    <row r="112" ht="15.75" customHeight="1">
      <c r="A112" s="255"/>
      <c r="B112" s="256"/>
    </row>
    <row r="113" ht="15.75" customHeight="1">
      <c r="A113" s="255"/>
      <c r="B113" s="256"/>
    </row>
    <row r="114" ht="15.75" customHeight="1">
      <c r="A114" s="255"/>
      <c r="B114" s="256"/>
    </row>
    <row r="115" ht="15.75" customHeight="1">
      <c r="A115" s="255"/>
      <c r="B115" s="256"/>
    </row>
    <row r="116" ht="15.75" customHeight="1">
      <c r="A116" s="255"/>
      <c r="B116" s="256"/>
    </row>
    <row r="117" ht="15.75" customHeight="1">
      <c r="A117" s="255"/>
      <c r="B117" s="256"/>
    </row>
    <row r="118" ht="15.75" customHeight="1">
      <c r="A118" s="255"/>
      <c r="B118" s="256"/>
    </row>
    <row r="119" ht="15.75" customHeight="1">
      <c r="A119" s="255"/>
      <c r="B119" s="256"/>
    </row>
    <row r="120" ht="15.75" customHeight="1">
      <c r="A120" s="255"/>
      <c r="B120" s="256"/>
    </row>
    <row r="121" ht="15.75" customHeight="1">
      <c r="A121" s="255"/>
      <c r="B121" s="256"/>
    </row>
    <row r="122" ht="15.75" customHeight="1">
      <c r="A122" s="255"/>
      <c r="B122" s="256"/>
    </row>
    <row r="123" ht="15.75" customHeight="1">
      <c r="A123" s="255"/>
      <c r="B123" s="256"/>
    </row>
    <row r="124" ht="15.75" customHeight="1">
      <c r="A124" s="255"/>
      <c r="B124" s="256"/>
    </row>
    <row r="125" ht="15.75" customHeight="1">
      <c r="A125" s="255"/>
      <c r="B125" s="256"/>
    </row>
    <row r="126" ht="15.75" customHeight="1">
      <c r="A126" s="255"/>
      <c r="B126" s="256"/>
    </row>
    <row r="127" ht="15.75" customHeight="1">
      <c r="A127" s="255"/>
      <c r="B127" s="256"/>
    </row>
    <row r="128" ht="15.75" customHeight="1">
      <c r="A128" s="255"/>
      <c r="B128" s="256"/>
    </row>
    <row r="129" ht="15.75" customHeight="1">
      <c r="A129" s="255"/>
      <c r="B129" s="256"/>
    </row>
    <row r="130" ht="15.75" customHeight="1">
      <c r="A130" s="255"/>
      <c r="B130" s="256"/>
    </row>
    <row r="131" ht="15.75" customHeight="1">
      <c r="A131" s="255"/>
      <c r="B131" s="256"/>
    </row>
    <row r="132" ht="15.75" customHeight="1">
      <c r="A132" s="255"/>
      <c r="B132" s="256"/>
    </row>
    <row r="133" ht="15.75" customHeight="1">
      <c r="A133" s="255"/>
      <c r="B133" s="256"/>
    </row>
    <row r="134" ht="15.75" customHeight="1">
      <c r="A134" s="255"/>
      <c r="B134" s="256"/>
    </row>
    <row r="135" ht="15.75" customHeight="1">
      <c r="A135" s="255"/>
      <c r="B135" s="256"/>
    </row>
    <row r="136" ht="15.75" customHeight="1">
      <c r="A136" s="255"/>
      <c r="B136" s="256"/>
    </row>
    <row r="137" ht="15.75" customHeight="1">
      <c r="A137" s="255"/>
      <c r="B137" s="256"/>
    </row>
    <row r="138" ht="15.75" customHeight="1">
      <c r="A138" s="255"/>
      <c r="B138" s="256"/>
    </row>
    <row r="139" ht="15.75" customHeight="1">
      <c r="A139" s="255"/>
      <c r="B139" s="256"/>
    </row>
    <row r="140" ht="15.75" customHeight="1">
      <c r="A140" s="255"/>
      <c r="B140" s="256"/>
    </row>
    <row r="141" ht="15.75" customHeight="1">
      <c r="A141" s="255"/>
      <c r="B141" s="256"/>
    </row>
    <row r="142" ht="15.75" customHeight="1">
      <c r="A142" s="255"/>
      <c r="B142" s="256"/>
    </row>
    <row r="143" ht="15.75" customHeight="1">
      <c r="A143" s="255"/>
      <c r="B143" s="256"/>
    </row>
    <row r="144" ht="15.75" customHeight="1">
      <c r="A144" s="255"/>
      <c r="B144" s="256"/>
    </row>
    <row r="145" ht="15.75" customHeight="1">
      <c r="A145" s="255"/>
      <c r="B145" s="256"/>
    </row>
    <row r="146" ht="15.75" customHeight="1">
      <c r="A146" s="255"/>
      <c r="B146" s="256"/>
    </row>
    <row r="147" ht="15.75" customHeight="1">
      <c r="A147" s="255"/>
      <c r="B147" s="256"/>
    </row>
    <row r="148" ht="15.75" customHeight="1">
      <c r="A148" s="255"/>
      <c r="B148" s="256"/>
    </row>
    <row r="149" ht="15.75" customHeight="1">
      <c r="A149" s="255"/>
      <c r="B149" s="256"/>
    </row>
    <row r="150" ht="15.75" customHeight="1">
      <c r="A150" s="255"/>
      <c r="B150" s="256"/>
    </row>
    <row r="151" ht="15.75" customHeight="1">
      <c r="A151" s="255"/>
      <c r="B151" s="256"/>
    </row>
    <row r="152" ht="15.75" customHeight="1">
      <c r="A152" s="255"/>
      <c r="B152" s="256"/>
    </row>
    <row r="153" ht="15.75" customHeight="1">
      <c r="A153" s="255"/>
      <c r="B153" s="256"/>
    </row>
    <row r="154" ht="15.75" customHeight="1">
      <c r="A154" s="255"/>
      <c r="B154" s="256"/>
    </row>
    <row r="155" ht="15.75" customHeight="1">
      <c r="A155" s="255"/>
      <c r="B155" s="256"/>
    </row>
    <row r="156" ht="15.75" customHeight="1">
      <c r="A156" s="255"/>
      <c r="B156" s="256"/>
    </row>
    <row r="157" ht="15.75" customHeight="1">
      <c r="A157" s="255"/>
      <c r="B157" s="256"/>
    </row>
    <row r="158" ht="15.75" customHeight="1">
      <c r="A158" s="255"/>
      <c r="B158" s="256"/>
    </row>
    <row r="159" ht="15.75" customHeight="1">
      <c r="A159" s="255"/>
      <c r="B159" s="256"/>
    </row>
    <row r="160" ht="15.75" customHeight="1">
      <c r="A160" s="255"/>
      <c r="B160" s="256"/>
    </row>
    <row r="161" ht="15.75" customHeight="1">
      <c r="A161" s="255"/>
      <c r="B161" s="256"/>
    </row>
    <row r="162" ht="15.75" customHeight="1">
      <c r="A162" s="255"/>
      <c r="B162" s="256"/>
    </row>
    <row r="163" ht="15.75" customHeight="1">
      <c r="A163" s="255"/>
      <c r="B163" s="256"/>
    </row>
    <row r="164" ht="15.75" customHeight="1">
      <c r="A164" s="255"/>
      <c r="B164" s="256"/>
    </row>
    <row r="165" ht="15.75" customHeight="1">
      <c r="A165" s="255"/>
      <c r="B165" s="256"/>
    </row>
    <row r="166" ht="15.75" customHeight="1">
      <c r="A166" s="255"/>
      <c r="B166" s="256"/>
    </row>
    <row r="167" ht="15.75" customHeight="1">
      <c r="A167" s="255"/>
      <c r="B167" s="256"/>
    </row>
    <row r="168" ht="15.75" customHeight="1">
      <c r="A168" s="255"/>
      <c r="B168" s="256"/>
    </row>
    <row r="169" ht="15.75" customHeight="1">
      <c r="A169" s="255"/>
      <c r="B169" s="256"/>
    </row>
    <row r="170" ht="15.75" customHeight="1">
      <c r="A170" s="255"/>
      <c r="B170" s="256"/>
    </row>
    <row r="171" ht="15.75" customHeight="1">
      <c r="A171" s="255"/>
      <c r="B171" s="256"/>
    </row>
    <row r="172" ht="15.75" customHeight="1">
      <c r="A172" s="255"/>
      <c r="B172" s="256"/>
    </row>
    <row r="173" ht="15.75" customHeight="1">
      <c r="A173" s="255"/>
      <c r="B173" s="256"/>
    </row>
    <row r="174" ht="15.75" customHeight="1">
      <c r="A174" s="255"/>
      <c r="B174" s="256"/>
    </row>
    <row r="175" ht="15.75" customHeight="1">
      <c r="A175" s="255"/>
      <c r="B175" s="256"/>
    </row>
    <row r="176" ht="15.75" customHeight="1">
      <c r="A176" s="255"/>
      <c r="B176" s="256"/>
    </row>
    <row r="177" ht="15.75" customHeight="1">
      <c r="A177" s="255"/>
      <c r="B177" s="256"/>
    </row>
    <row r="178" ht="15.75" customHeight="1">
      <c r="A178" s="255"/>
      <c r="B178" s="256"/>
    </row>
    <row r="179" ht="15.75" customHeight="1">
      <c r="A179" s="255"/>
      <c r="B179" s="256"/>
    </row>
    <row r="180" ht="15.75" customHeight="1">
      <c r="A180" s="255"/>
      <c r="B180" s="256"/>
    </row>
    <row r="181" ht="15.75" customHeight="1">
      <c r="A181" s="255"/>
      <c r="B181" s="256"/>
    </row>
    <row r="182" ht="15.75" customHeight="1">
      <c r="A182" s="255"/>
      <c r="B182" s="256"/>
    </row>
    <row r="183" ht="15.75" customHeight="1">
      <c r="A183" s="255"/>
      <c r="B183" s="256"/>
    </row>
    <row r="184" ht="15.75" customHeight="1">
      <c r="A184" s="255"/>
      <c r="B184" s="256"/>
    </row>
    <row r="185" ht="15.75" customHeight="1">
      <c r="A185" s="255"/>
      <c r="B185" s="256"/>
    </row>
    <row r="186" ht="15.75" customHeight="1">
      <c r="A186" s="255"/>
      <c r="B186" s="256"/>
    </row>
    <row r="187" ht="15.75" customHeight="1">
      <c r="A187" s="255"/>
      <c r="B187" s="256"/>
    </row>
    <row r="188" ht="15.75" customHeight="1">
      <c r="A188" s="255"/>
      <c r="B188" s="256"/>
    </row>
    <row r="189" ht="15.75" customHeight="1">
      <c r="A189" s="255"/>
      <c r="B189" s="256"/>
    </row>
    <row r="190" ht="15.75" customHeight="1">
      <c r="A190" s="255"/>
      <c r="B190" s="256"/>
    </row>
    <row r="191" ht="15.75" customHeight="1">
      <c r="A191" s="255"/>
      <c r="B191" s="256"/>
    </row>
    <row r="192" ht="15.75" customHeight="1">
      <c r="A192" s="255"/>
      <c r="B192" s="256"/>
    </row>
    <row r="193" ht="15.75" customHeight="1">
      <c r="A193" s="255"/>
      <c r="B193" s="256"/>
    </row>
    <row r="194" ht="15.75" customHeight="1">
      <c r="A194" s="255"/>
      <c r="B194" s="256"/>
    </row>
    <row r="195" ht="15.75" customHeight="1">
      <c r="A195" s="255"/>
      <c r="B195" s="256"/>
    </row>
    <row r="196" ht="15.75" customHeight="1">
      <c r="A196" s="255"/>
      <c r="B196" s="256"/>
    </row>
    <row r="197" ht="15.75" customHeight="1">
      <c r="A197" s="255"/>
      <c r="B197" s="256"/>
    </row>
    <row r="198" ht="15.75" customHeight="1">
      <c r="A198" s="255"/>
      <c r="B198" s="256"/>
    </row>
    <row r="199" ht="15.75" customHeight="1">
      <c r="A199" s="255"/>
      <c r="B199" s="256"/>
    </row>
    <row r="200" ht="15.75" customHeight="1">
      <c r="A200" s="255"/>
      <c r="B200" s="256"/>
    </row>
    <row r="201" ht="15.75" customHeight="1">
      <c r="A201" s="255"/>
      <c r="B201" s="256"/>
    </row>
    <row r="202" ht="15.75" customHeight="1">
      <c r="A202" s="255"/>
      <c r="B202" s="256"/>
    </row>
    <row r="203" ht="15.75" customHeight="1">
      <c r="A203" s="255"/>
      <c r="B203" s="256"/>
    </row>
    <row r="204" ht="15.75" customHeight="1">
      <c r="A204" s="255"/>
      <c r="B204" s="256"/>
    </row>
    <row r="205" ht="15.75" customHeight="1">
      <c r="A205" s="255"/>
      <c r="B205" s="256"/>
    </row>
    <row r="206" ht="15.75" customHeight="1">
      <c r="A206" s="255"/>
      <c r="B206" s="256"/>
    </row>
    <row r="207" ht="15.75" customHeight="1">
      <c r="A207" s="255"/>
      <c r="B207" s="256"/>
    </row>
    <row r="208" ht="15.75" customHeight="1">
      <c r="A208" s="255"/>
      <c r="B208" s="256"/>
    </row>
    <row r="209" ht="15.75" customHeight="1">
      <c r="A209" s="255"/>
      <c r="B209" s="256"/>
    </row>
    <row r="210" ht="15.75" customHeight="1">
      <c r="A210" s="255"/>
      <c r="B210" s="256"/>
    </row>
    <row r="211" ht="15.75" customHeight="1">
      <c r="A211" s="255"/>
      <c r="B211" s="256"/>
    </row>
    <row r="212" ht="15.75" customHeight="1">
      <c r="A212" s="255"/>
      <c r="B212" s="256"/>
    </row>
    <row r="213" ht="15.75" customHeight="1">
      <c r="A213" s="255"/>
      <c r="B213" s="256"/>
    </row>
    <row r="214" ht="15.75" customHeight="1">
      <c r="A214" s="255"/>
      <c r="B214" s="256"/>
    </row>
    <row r="215" ht="15.75" customHeight="1">
      <c r="A215" s="255"/>
      <c r="B215" s="256"/>
    </row>
    <row r="216" ht="15.75" customHeight="1">
      <c r="A216" s="255"/>
      <c r="B216" s="256"/>
    </row>
    <row r="217" ht="15.75" customHeight="1">
      <c r="A217" s="255"/>
      <c r="B217" s="256"/>
    </row>
    <row r="218" ht="15.75" customHeight="1">
      <c r="A218" s="255"/>
      <c r="B218" s="256"/>
    </row>
    <row r="219" ht="15.75" customHeight="1">
      <c r="A219" s="255"/>
      <c r="B219" s="256"/>
    </row>
    <row r="220" ht="15.75" customHeight="1">
      <c r="A220" s="255"/>
      <c r="B220" s="256"/>
    </row>
    <row r="221" ht="15.75" customHeight="1">
      <c r="A221" s="255"/>
      <c r="B221" s="256"/>
    </row>
    <row r="222" ht="15.75" customHeight="1">
      <c r="A222" s="255"/>
      <c r="B222" s="256"/>
    </row>
    <row r="223" ht="15.75" customHeight="1">
      <c r="A223" s="255"/>
      <c r="B223" s="256"/>
    </row>
    <row r="224" ht="15.75" customHeight="1">
      <c r="A224" s="255"/>
      <c r="B224" s="256"/>
    </row>
    <row r="225" ht="15.75" customHeight="1">
      <c r="A225" s="255"/>
      <c r="B225" s="256"/>
    </row>
    <row r="226" ht="15.75" customHeight="1">
      <c r="A226" s="255"/>
      <c r="B226" s="256"/>
    </row>
    <row r="227" ht="15.75" customHeight="1">
      <c r="A227" s="255"/>
      <c r="B227" s="256"/>
    </row>
    <row r="228" ht="15.75" customHeight="1">
      <c r="A228" s="255"/>
      <c r="B228" s="256"/>
    </row>
    <row r="229" ht="15.75" customHeight="1">
      <c r="A229" s="255"/>
      <c r="B229" s="256"/>
    </row>
    <row r="230" ht="15.75" customHeight="1">
      <c r="A230" s="255"/>
      <c r="B230" s="256"/>
    </row>
    <row r="231" ht="15.75" customHeight="1">
      <c r="A231" s="255"/>
      <c r="B231" s="256"/>
    </row>
    <row r="232" ht="15.75" customHeight="1">
      <c r="A232" s="255"/>
      <c r="B232" s="256"/>
    </row>
    <row r="233" ht="15.75" customHeight="1">
      <c r="A233" s="255"/>
      <c r="B233" s="256"/>
    </row>
    <row r="234" ht="15.75" customHeight="1">
      <c r="A234" s="255"/>
      <c r="B234" s="256"/>
    </row>
    <row r="235" ht="15.75" customHeight="1">
      <c r="A235" s="255"/>
      <c r="B235" s="256"/>
    </row>
    <row r="236" ht="15.75" customHeight="1">
      <c r="A236" s="255"/>
      <c r="B236" s="256"/>
    </row>
    <row r="237" ht="15.75" customHeight="1">
      <c r="A237" s="255"/>
      <c r="B237" s="256"/>
    </row>
    <row r="238" ht="15.75" customHeight="1">
      <c r="A238" s="255"/>
      <c r="B238" s="256"/>
    </row>
    <row r="239" ht="15.75" customHeight="1">
      <c r="A239" s="255"/>
      <c r="B239" s="256"/>
    </row>
    <row r="240" ht="15.75" customHeight="1">
      <c r="A240" s="255"/>
      <c r="B240" s="256"/>
    </row>
    <row r="241" ht="15.75" customHeight="1">
      <c r="A241" s="255"/>
      <c r="B241" s="256"/>
    </row>
    <row r="242" ht="15.75" customHeight="1">
      <c r="A242" s="255"/>
      <c r="B242" s="256"/>
    </row>
    <row r="243" ht="15.75" customHeight="1">
      <c r="A243" s="255"/>
      <c r="B243" s="256"/>
    </row>
    <row r="244" ht="15.75" customHeight="1">
      <c r="A244" s="255"/>
      <c r="B244" s="256"/>
    </row>
    <row r="245" ht="15.75" customHeight="1">
      <c r="A245" s="255"/>
      <c r="B245" s="256"/>
    </row>
    <row r="246" ht="15.75" customHeight="1">
      <c r="A246" s="255"/>
      <c r="B246" s="256"/>
    </row>
    <row r="247" ht="15.75" customHeight="1">
      <c r="A247" s="255"/>
      <c r="B247" s="256"/>
    </row>
    <row r="248" ht="15.75" customHeight="1">
      <c r="A248" s="255"/>
      <c r="B248" s="256"/>
    </row>
    <row r="249" ht="15.75" customHeight="1">
      <c r="A249" s="255"/>
      <c r="B249" s="256"/>
    </row>
    <row r="250" ht="15.75" customHeight="1">
      <c r="A250" s="255"/>
      <c r="B250" s="256"/>
    </row>
    <row r="251" ht="15.75" customHeight="1">
      <c r="A251" s="255"/>
      <c r="B251" s="256"/>
    </row>
    <row r="252" ht="15.75" customHeight="1">
      <c r="A252" s="255"/>
      <c r="B252" s="256"/>
    </row>
    <row r="253" ht="15.75" customHeight="1">
      <c r="A253" s="255"/>
      <c r="B253" s="256"/>
    </row>
    <row r="254" ht="15.75" customHeight="1">
      <c r="A254" s="255"/>
      <c r="B254" s="256"/>
    </row>
    <row r="255" ht="15.75" customHeight="1">
      <c r="A255" s="255"/>
      <c r="B255" s="256"/>
    </row>
    <row r="256" ht="15.75" customHeight="1">
      <c r="A256" s="255"/>
      <c r="B256" s="256"/>
    </row>
    <row r="257" ht="15.75" customHeight="1">
      <c r="A257" s="255"/>
      <c r="B257" s="256"/>
    </row>
    <row r="258" ht="15.75" customHeight="1">
      <c r="A258" s="255"/>
      <c r="B258" s="256"/>
    </row>
    <row r="259" ht="15.75" customHeight="1">
      <c r="A259" s="255"/>
      <c r="B259" s="256"/>
    </row>
    <row r="260" ht="15.75" customHeight="1">
      <c r="A260" s="255"/>
      <c r="B260" s="256"/>
    </row>
    <row r="261" ht="15.75" customHeight="1">
      <c r="A261" s="255"/>
      <c r="B261" s="256"/>
    </row>
    <row r="262" ht="15.75" customHeight="1">
      <c r="A262" s="255"/>
      <c r="B262" s="256"/>
    </row>
    <row r="263" ht="15.75" customHeight="1">
      <c r="A263" s="255"/>
      <c r="B263" s="256"/>
    </row>
    <row r="264" ht="15.75" customHeight="1">
      <c r="A264" s="255"/>
      <c r="B264" s="256"/>
    </row>
    <row r="265" ht="15.75" customHeight="1">
      <c r="A265" s="255"/>
      <c r="B265" s="256"/>
    </row>
    <row r="266" ht="15.75" customHeight="1">
      <c r="A266" s="255"/>
      <c r="B266" s="256"/>
    </row>
    <row r="267" ht="15.75" customHeight="1">
      <c r="A267" s="255"/>
      <c r="B267" s="256"/>
    </row>
    <row r="268" ht="15.75" customHeight="1">
      <c r="A268" s="255"/>
      <c r="B268" s="256"/>
    </row>
    <row r="269" ht="15.75" customHeight="1">
      <c r="A269" s="255"/>
      <c r="B269" s="256"/>
    </row>
    <row r="270" ht="15.75" customHeight="1">
      <c r="A270" s="255"/>
      <c r="B270" s="256"/>
    </row>
    <row r="271" ht="15.75" customHeight="1">
      <c r="A271" s="255"/>
      <c r="B271" s="256"/>
    </row>
    <row r="272" ht="15.75" customHeight="1">
      <c r="A272" s="255"/>
      <c r="B272" s="256"/>
    </row>
    <row r="273" ht="15.75" customHeight="1">
      <c r="A273" s="255"/>
      <c r="B273" s="256"/>
    </row>
    <row r="274" ht="15.75" customHeight="1">
      <c r="A274" s="255"/>
      <c r="B274" s="256"/>
    </row>
    <row r="275" ht="15.75" customHeight="1">
      <c r="A275" s="255"/>
      <c r="B275" s="256"/>
    </row>
    <row r="276" ht="15.75" customHeight="1">
      <c r="A276" s="255"/>
      <c r="B276" s="256"/>
    </row>
    <row r="277" ht="15.75" customHeight="1">
      <c r="A277" s="255"/>
      <c r="B277" s="256"/>
    </row>
    <row r="278" ht="15.75" customHeight="1">
      <c r="A278" s="255"/>
      <c r="B278" s="256"/>
    </row>
    <row r="279" ht="15.75" customHeight="1">
      <c r="A279" s="255"/>
      <c r="B279" s="256"/>
    </row>
    <row r="280" ht="15.75" customHeight="1">
      <c r="A280" s="255"/>
      <c r="B280" s="256"/>
    </row>
    <row r="281" ht="15.75" customHeight="1">
      <c r="A281" s="255"/>
      <c r="B281" s="256"/>
    </row>
    <row r="282" ht="15.75" customHeight="1">
      <c r="A282" s="255"/>
      <c r="B282" s="256"/>
    </row>
    <row r="283" ht="15.75" customHeight="1">
      <c r="A283" s="255"/>
      <c r="B283" s="256"/>
    </row>
    <row r="284" ht="15.75" customHeight="1">
      <c r="A284" s="255"/>
      <c r="B284" s="256"/>
    </row>
    <row r="285" ht="15.75" customHeight="1">
      <c r="A285" s="255"/>
      <c r="B285" s="256"/>
    </row>
    <row r="286" ht="15.75" customHeight="1">
      <c r="A286" s="255"/>
      <c r="B286" s="256"/>
    </row>
    <row r="287" ht="15.75" customHeight="1">
      <c r="A287" s="255"/>
      <c r="B287" s="256"/>
    </row>
    <row r="288" ht="15.75" customHeight="1">
      <c r="A288" s="255"/>
      <c r="B288" s="256"/>
    </row>
    <row r="289" ht="15.75" customHeight="1">
      <c r="A289" s="255"/>
      <c r="B289" s="256"/>
    </row>
    <row r="290" ht="15.75" customHeight="1">
      <c r="A290" s="255"/>
      <c r="B290" s="256"/>
    </row>
    <row r="291" ht="15.75" customHeight="1">
      <c r="A291" s="255"/>
      <c r="B291" s="256"/>
    </row>
    <row r="292" ht="15.75" customHeight="1">
      <c r="A292" s="255"/>
      <c r="B292" s="256"/>
    </row>
    <row r="293" ht="15.75" customHeight="1">
      <c r="A293" s="255"/>
      <c r="B293" s="256"/>
    </row>
    <row r="294" ht="15.75" customHeight="1">
      <c r="A294" s="255"/>
      <c r="B294" s="256"/>
    </row>
    <row r="295" ht="15.75" customHeight="1">
      <c r="A295" s="255"/>
      <c r="B295" s="256"/>
    </row>
    <row r="296" ht="15.75" customHeight="1">
      <c r="A296" s="255"/>
      <c r="B296" s="256"/>
    </row>
    <row r="297" ht="15.75" customHeight="1">
      <c r="A297" s="255"/>
      <c r="B297" s="256"/>
    </row>
    <row r="298" ht="15.75" customHeight="1">
      <c r="A298" s="255"/>
      <c r="B298" s="256"/>
    </row>
    <row r="299" ht="15.75" customHeight="1">
      <c r="A299" s="255"/>
      <c r="B299" s="256"/>
    </row>
    <row r="300" ht="15.75" customHeight="1">
      <c r="A300" s="255"/>
      <c r="B300" s="256"/>
    </row>
    <row r="301" ht="15.75" customHeight="1">
      <c r="A301" s="255"/>
      <c r="B301" s="256"/>
    </row>
    <row r="302" ht="15.75" customHeight="1">
      <c r="A302" s="255"/>
      <c r="B302" s="256"/>
    </row>
    <row r="303" ht="15.75" customHeight="1">
      <c r="A303" s="255"/>
      <c r="B303" s="256"/>
    </row>
    <row r="304" ht="15.75" customHeight="1">
      <c r="A304" s="255"/>
      <c r="B304" s="256"/>
    </row>
    <row r="305" ht="15.75" customHeight="1">
      <c r="A305" s="255"/>
      <c r="B305" s="256"/>
    </row>
    <row r="306" ht="15.75" customHeight="1">
      <c r="A306" s="255"/>
      <c r="B306" s="256"/>
    </row>
    <row r="307" ht="15.75" customHeight="1">
      <c r="A307" s="255"/>
      <c r="B307" s="256"/>
    </row>
    <row r="308" ht="15.75" customHeight="1">
      <c r="A308" s="255"/>
      <c r="B308" s="256"/>
    </row>
    <row r="309" ht="15.75" customHeight="1">
      <c r="A309" s="255"/>
      <c r="B309" s="256"/>
    </row>
    <row r="310" ht="15.75" customHeight="1">
      <c r="A310" s="255"/>
      <c r="B310" s="256"/>
    </row>
    <row r="311" ht="15.75" customHeight="1">
      <c r="A311" s="255"/>
      <c r="B311" s="256"/>
    </row>
    <row r="312" ht="15.75" customHeight="1">
      <c r="A312" s="255"/>
      <c r="B312" s="256"/>
    </row>
    <row r="313" ht="15.75" customHeight="1">
      <c r="A313" s="255"/>
      <c r="B313" s="256"/>
    </row>
    <row r="314" ht="15.75" customHeight="1">
      <c r="A314" s="255"/>
      <c r="B314" s="256"/>
    </row>
    <row r="315" ht="15.75" customHeight="1">
      <c r="A315" s="255"/>
      <c r="B315" s="256"/>
    </row>
    <row r="316" ht="15.75" customHeight="1">
      <c r="A316" s="255"/>
      <c r="B316" s="256"/>
    </row>
    <row r="317" ht="15.75" customHeight="1">
      <c r="A317" s="255"/>
      <c r="B317" s="256"/>
    </row>
    <row r="318" ht="15.75" customHeight="1">
      <c r="A318" s="255"/>
      <c r="B318" s="256"/>
    </row>
    <row r="319" ht="15.75" customHeight="1">
      <c r="A319" s="255"/>
      <c r="B319" s="256"/>
    </row>
    <row r="320" ht="15.75" customHeight="1">
      <c r="A320" s="255"/>
      <c r="B320" s="256"/>
    </row>
    <row r="321" ht="15.75" customHeight="1">
      <c r="A321" s="255"/>
      <c r="B321" s="256"/>
    </row>
    <row r="322" ht="15.75" customHeight="1">
      <c r="A322" s="255"/>
      <c r="B322" s="256"/>
    </row>
    <row r="323" ht="15.75" customHeight="1">
      <c r="A323" s="255"/>
      <c r="B323" s="256"/>
    </row>
    <row r="324" ht="15.75" customHeight="1">
      <c r="A324" s="255"/>
      <c r="B324" s="256"/>
    </row>
    <row r="325" ht="15.75" customHeight="1">
      <c r="A325" s="255"/>
      <c r="B325" s="256"/>
    </row>
    <row r="326" ht="15.75" customHeight="1">
      <c r="A326" s="255"/>
      <c r="B326" s="256"/>
    </row>
    <row r="327" ht="15.75" customHeight="1">
      <c r="A327" s="255"/>
      <c r="B327" s="256"/>
    </row>
    <row r="328" ht="15.75" customHeight="1">
      <c r="A328" s="255"/>
      <c r="B328" s="256"/>
    </row>
    <row r="329" ht="15.75" customHeight="1">
      <c r="A329" s="255"/>
      <c r="B329" s="256"/>
    </row>
    <row r="330" ht="15.75" customHeight="1">
      <c r="A330" s="255"/>
      <c r="B330" s="256"/>
    </row>
    <row r="331" ht="15.75" customHeight="1">
      <c r="A331" s="255"/>
      <c r="B331" s="256"/>
    </row>
    <row r="332" ht="15.75" customHeight="1">
      <c r="A332" s="255"/>
      <c r="B332" s="256"/>
    </row>
    <row r="333" ht="15.75" customHeight="1">
      <c r="A333" s="255"/>
      <c r="B333" s="256"/>
    </row>
    <row r="334" ht="15.75" customHeight="1">
      <c r="A334" s="255"/>
      <c r="B334" s="256"/>
    </row>
    <row r="335" ht="15.75" customHeight="1">
      <c r="A335" s="255"/>
      <c r="B335" s="256"/>
    </row>
    <row r="336" ht="15.75" customHeight="1">
      <c r="A336" s="255"/>
      <c r="B336" s="256"/>
    </row>
    <row r="337" ht="15.75" customHeight="1">
      <c r="A337" s="255"/>
      <c r="B337" s="256"/>
    </row>
    <row r="338" ht="15.75" customHeight="1">
      <c r="A338" s="255"/>
      <c r="B338" s="256"/>
    </row>
    <row r="339" ht="15.75" customHeight="1">
      <c r="A339" s="255"/>
      <c r="B339" s="256"/>
    </row>
    <row r="340" ht="15.75" customHeight="1">
      <c r="A340" s="255"/>
      <c r="B340" s="256"/>
    </row>
    <row r="341" ht="15.75" customHeight="1">
      <c r="A341" s="255"/>
      <c r="B341" s="256"/>
    </row>
    <row r="342" ht="15.75" customHeight="1">
      <c r="A342" s="255"/>
      <c r="B342" s="256"/>
    </row>
    <row r="343" ht="15.75" customHeight="1">
      <c r="A343" s="255"/>
      <c r="B343" s="256"/>
    </row>
    <row r="344" ht="15.75" customHeight="1">
      <c r="A344" s="255"/>
      <c r="B344" s="256"/>
    </row>
    <row r="345" ht="15.75" customHeight="1">
      <c r="A345" s="255"/>
      <c r="B345" s="256"/>
    </row>
    <row r="346" ht="15.75" customHeight="1">
      <c r="A346" s="255"/>
      <c r="B346" s="256"/>
    </row>
    <row r="347" ht="15.75" customHeight="1">
      <c r="A347" s="255"/>
      <c r="B347" s="256"/>
    </row>
    <row r="348" ht="15.75" customHeight="1">
      <c r="A348" s="255"/>
      <c r="B348" s="256"/>
    </row>
    <row r="349" ht="15.75" customHeight="1">
      <c r="A349" s="255"/>
      <c r="B349" s="256"/>
    </row>
    <row r="350" ht="15.75" customHeight="1">
      <c r="A350" s="255"/>
      <c r="B350" s="256"/>
    </row>
    <row r="351" ht="15.75" customHeight="1">
      <c r="A351" s="255"/>
      <c r="B351" s="256"/>
    </row>
    <row r="352" ht="15.75" customHeight="1">
      <c r="A352" s="255"/>
      <c r="B352" s="256"/>
    </row>
    <row r="353" ht="15.75" customHeight="1">
      <c r="A353" s="255"/>
      <c r="B353" s="256"/>
    </row>
    <row r="354" ht="15.75" customHeight="1">
      <c r="A354" s="255"/>
      <c r="B354" s="256"/>
    </row>
    <row r="355" ht="15.75" customHeight="1">
      <c r="A355" s="255"/>
      <c r="B355" s="256"/>
    </row>
    <row r="356" ht="15.75" customHeight="1">
      <c r="A356" s="255"/>
      <c r="B356" s="256"/>
    </row>
    <row r="357" ht="15.75" customHeight="1">
      <c r="A357" s="255"/>
      <c r="B357" s="256"/>
    </row>
    <row r="358" ht="15.75" customHeight="1">
      <c r="A358" s="255"/>
      <c r="B358" s="256"/>
    </row>
    <row r="359" ht="15.75" customHeight="1">
      <c r="A359" s="255"/>
      <c r="B359" s="256"/>
    </row>
    <row r="360" ht="15.75" customHeight="1">
      <c r="A360" s="255"/>
      <c r="B360" s="256"/>
    </row>
    <row r="361" ht="15.75" customHeight="1">
      <c r="A361" s="255"/>
      <c r="B361" s="256"/>
    </row>
    <row r="362" ht="15.75" customHeight="1">
      <c r="A362" s="255"/>
      <c r="B362" s="256"/>
    </row>
    <row r="363" ht="15.75" customHeight="1">
      <c r="A363" s="255"/>
      <c r="B363" s="256"/>
    </row>
    <row r="364" ht="15.75" customHeight="1">
      <c r="A364" s="255"/>
      <c r="B364" s="256"/>
    </row>
    <row r="365" ht="15.75" customHeight="1">
      <c r="A365" s="255"/>
      <c r="B365" s="256"/>
    </row>
    <row r="366" ht="15.75" customHeight="1">
      <c r="A366" s="255"/>
      <c r="B366" s="256"/>
    </row>
    <row r="367" ht="15.75" customHeight="1">
      <c r="A367" s="255"/>
      <c r="B367" s="256"/>
    </row>
    <row r="368" ht="15.75" customHeight="1">
      <c r="A368" s="255"/>
      <c r="B368" s="256"/>
    </row>
    <row r="369" ht="15.75" customHeight="1">
      <c r="A369" s="255"/>
      <c r="B369" s="256"/>
    </row>
    <row r="370" ht="15.75" customHeight="1">
      <c r="A370" s="255"/>
      <c r="B370" s="256"/>
    </row>
    <row r="371" ht="15.75" customHeight="1">
      <c r="A371" s="255"/>
      <c r="B371" s="256"/>
    </row>
    <row r="372" ht="15.75" customHeight="1">
      <c r="A372" s="255"/>
      <c r="B372" s="256"/>
    </row>
    <row r="373" ht="15.75" customHeight="1">
      <c r="A373" s="255"/>
      <c r="B373" s="256"/>
    </row>
    <row r="374" ht="15.75" customHeight="1">
      <c r="A374" s="255"/>
      <c r="B374" s="256"/>
    </row>
    <row r="375" ht="15.75" customHeight="1">
      <c r="A375" s="255"/>
      <c r="B375" s="256"/>
    </row>
    <row r="376" ht="15.75" customHeight="1">
      <c r="A376" s="255"/>
      <c r="B376" s="256"/>
    </row>
    <row r="377" ht="15.75" customHeight="1">
      <c r="A377" s="255"/>
      <c r="B377" s="256"/>
    </row>
    <row r="378" ht="15.75" customHeight="1">
      <c r="A378" s="255"/>
      <c r="B378" s="256"/>
    </row>
    <row r="379" ht="15.75" customHeight="1">
      <c r="A379" s="255"/>
      <c r="B379" s="256"/>
    </row>
    <row r="380" ht="15.75" customHeight="1">
      <c r="A380" s="255"/>
      <c r="B380" s="256"/>
    </row>
    <row r="381" ht="15.75" customHeight="1">
      <c r="A381" s="255"/>
      <c r="B381" s="256"/>
    </row>
    <row r="382" ht="15.75" customHeight="1">
      <c r="A382" s="255"/>
      <c r="B382" s="256"/>
    </row>
    <row r="383" ht="15.75" customHeight="1">
      <c r="A383" s="255"/>
      <c r="B383" s="256"/>
    </row>
    <row r="384" ht="15.75" customHeight="1">
      <c r="A384" s="255"/>
      <c r="B384" s="256"/>
    </row>
    <row r="385" ht="15.75" customHeight="1">
      <c r="A385" s="255"/>
      <c r="B385" s="256"/>
    </row>
    <row r="386" ht="15.75" customHeight="1">
      <c r="A386" s="255"/>
      <c r="B386" s="256"/>
    </row>
    <row r="387" ht="15.75" customHeight="1">
      <c r="A387" s="255"/>
      <c r="B387" s="256"/>
    </row>
    <row r="388" ht="15.75" customHeight="1">
      <c r="A388" s="255"/>
      <c r="B388" s="256"/>
    </row>
    <row r="389" ht="15.75" customHeight="1">
      <c r="A389" s="255"/>
      <c r="B389" s="256"/>
    </row>
    <row r="390" ht="15.75" customHeight="1">
      <c r="A390" s="255"/>
      <c r="B390" s="256"/>
    </row>
    <row r="391" ht="15.75" customHeight="1">
      <c r="A391" s="255"/>
      <c r="B391" s="256"/>
    </row>
    <row r="392" ht="15.75" customHeight="1">
      <c r="A392" s="255"/>
      <c r="B392" s="256"/>
    </row>
    <row r="393" ht="15.75" customHeight="1">
      <c r="A393" s="255"/>
      <c r="B393" s="256"/>
    </row>
    <row r="394" ht="15.75" customHeight="1">
      <c r="A394" s="255"/>
      <c r="B394" s="256"/>
    </row>
    <row r="395" ht="15.75" customHeight="1">
      <c r="A395" s="255"/>
      <c r="B395" s="256"/>
    </row>
    <row r="396" ht="15.75" customHeight="1">
      <c r="A396" s="255"/>
      <c r="B396" s="256"/>
    </row>
    <row r="397" ht="15.75" customHeight="1">
      <c r="A397" s="255"/>
      <c r="B397" s="256"/>
    </row>
    <row r="398" ht="15.75" customHeight="1">
      <c r="A398" s="255"/>
      <c r="B398" s="256"/>
    </row>
    <row r="399" ht="15.75" customHeight="1">
      <c r="A399" s="255"/>
      <c r="B399" s="256"/>
    </row>
    <row r="400" ht="15.75" customHeight="1">
      <c r="A400" s="255"/>
      <c r="B400" s="256"/>
    </row>
    <row r="401" ht="15.75" customHeight="1">
      <c r="A401" s="255"/>
      <c r="B401" s="256"/>
    </row>
    <row r="402" ht="15.75" customHeight="1">
      <c r="A402" s="255"/>
      <c r="B402" s="256"/>
    </row>
    <row r="403" ht="15.75" customHeight="1">
      <c r="A403" s="255"/>
      <c r="B403" s="256"/>
    </row>
    <row r="404" ht="15.75" customHeight="1">
      <c r="A404" s="255"/>
      <c r="B404" s="256"/>
    </row>
    <row r="405" ht="15.75" customHeight="1">
      <c r="A405" s="255"/>
      <c r="B405" s="256"/>
    </row>
    <row r="406" ht="15.75" customHeight="1">
      <c r="A406" s="255"/>
      <c r="B406" s="256"/>
    </row>
    <row r="407" ht="15.75" customHeight="1">
      <c r="A407" s="255"/>
      <c r="B407" s="256"/>
    </row>
    <row r="408" ht="15.75" customHeight="1">
      <c r="A408" s="255"/>
      <c r="B408" s="256"/>
    </row>
    <row r="409" ht="15.75" customHeight="1">
      <c r="A409" s="255"/>
      <c r="B409" s="256"/>
    </row>
    <row r="410" ht="15.75" customHeight="1">
      <c r="A410" s="255"/>
      <c r="B410" s="256"/>
    </row>
    <row r="411" ht="15.75" customHeight="1">
      <c r="A411" s="255"/>
      <c r="B411" s="256"/>
    </row>
    <row r="412" ht="15.75" customHeight="1">
      <c r="A412" s="255"/>
      <c r="B412" s="256"/>
    </row>
    <row r="413" ht="15.75" customHeight="1">
      <c r="A413" s="255"/>
      <c r="B413" s="256"/>
    </row>
    <row r="414" ht="15.75" customHeight="1">
      <c r="A414" s="255"/>
      <c r="B414" s="256"/>
    </row>
    <row r="415" ht="15.75" customHeight="1">
      <c r="A415" s="255"/>
      <c r="B415" s="256"/>
    </row>
    <row r="416" ht="15.75" customHeight="1">
      <c r="A416" s="255"/>
      <c r="B416" s="256"/>
    </row>
    <row r="417" ht="15.75" customHeight="1">
      <c r="A417" s="255"/>
      <c r="B417" s="256"/>
    </row>
    <row r="418" ht="15.75" customHeight="1">
      <c r="A418" s="255"/>
      <c r="B418" s="256"/>
    </row>
    <row r="419" ht="15.75" customHeight="1">
      <c r="A419" s="255"/>
      <c r="B419" s="256"/>
    </row>
    <row r="420" ht="15.75" customHeight="1">
      <c r="A420" s="255"/>
      <c r="B420" s="256"/>
    </row>
    <row r="421" ht="15.75" customHeight="1">
      <c r="A421" s="255"/>
      <c r="B421" s="256"/>
    </row>
    <row r="422" ht="15.75" customHeight="1">
      <c r="A422" s="255"/>
      <c r="B422" s="256"/>
    </row>
    <row r="423" ht="15.75" customHeight="1">
      <c r="A423" s="255"/>
      <c r="B423" s="256"/>
    </row>
    <row r="424" ht="15.75" customHeight="1">
      <c r="A424" s="255"/>
      <c r="B424" s="256"/>
    </row>
    <row r="425" ht="15.75" customHeight="1">
      <c r="A425" s="255"/>
      <c r="B425" s="256"/>
    </row>
    <row r="426" ht="15.75" customHeight="1">
      <c r="A426" s="255"/>
      <c r="B426" s="256"/>
    </row>
    <row r="427" ht="15.75" customHeight="1">
      <c r="A427" s="255"/>
      <c r="B427" s="256"/>
    </row>
    <row r="428" ht="15.75" customHeight="1">
      <c r="A428" s="255"/>
      <c r="B428" s="256"/>
    </row>
    <row r="429" ht="15.75" customHeight="1">
      <c r="A429" s="255"/>
      <c r="B429" s="256"/>
    </row>
    <row r="430" ht="15.75" customHeight="1">
      <c r="A430" s="255"/>
      <c r="B430" s="256"/>
    </row>
    <row r="431" ht="15.75" customHeight="1">
      <c r="A431" s="255"/>
      <c r="B431" s="256"/>
    </row>
    <row r="432" ht="15.75" customHeight="1">
      <c r="A432" s="255"/>
      <c r="B432" s="256"/>
    </row>
    <row r="433" ht="15.75" customHeight="1">
      <c r="A433" s="255"/>
      <c r="B433" s="256"/>
    </row>
    <row r="434" ht="15.75" customHeight="1">
      <c r="A434" s="255"/>
      <c r="B434" s="256"/>
    </row>
    <row r="435" ht="15.75" customHeight="1">
      <c r="A435" s="255"/>
      <c r="B435" s="256"/>
    </row>
    <row r="436" ht="15.75" customHeight="1">
      <c r="A436" s="255"/>
      <c r="B436" s="256"/>
    </row>
    <row r="437" ht="15.75" customHeight="1">
      <c r="A437" s="255"/>
      <c r="B437" s="256"/>
    </row>
    <row r="438" ht="15.75" customHeight="1">
      <c r="A438" s="255"/>
      <c r="B438" s="256"/>
    </row>
    <row r="439" ht="15.75" customHeight="1">
      <c r="A439" s="255"/>
      <c r="B439" s="256"/>
    </row>
    <row r="440" ht="15.75" customHeight="1">
      <c r="A440" s="255"/>
      <c r="B440" s="256"/>
    </row>
    <row r="441" ht="15.75" customHeight="1">
      <c r="A441" s="255"/>
      <c r="B441" s="256"/>
    </row>
    <row r="442" ht="15.75" customHeight="1">
      <c r="A442" s="255"/>
      <c r="B442" s="256"/>
    </row>
    <row r="443" ht="15.75" customHeight="1">
      <c r="A443" s="255"/>
      <c r="B443" s="256"/>
    </row>
    <row r="444" ht="15.75" customHeight="1">
      <c r="A444" s="255"/>
      <c r="B444" s="256"/>
    </row>
    <row r="445" ht="15.75" customHeight="1">
      <c r="A445" s="255"/>
      <c r="B445" s="256"/>
    </row>
    <row r="446" ht="15.75" customHeight="1">
      <c r="A446" s="255"/>
      <c r="B446" s="256"/>
    </row>
    <row r="447" ht="15.75" customHeight="1">
      <c r="A447" s="255"/>
      <c r="B447" s="256"/>
    </row>
    <row r="448" ht="15.75" customHeight="1">
      <c r="A448" s="255"/>
      <c r="B448" s="256"/>
    </row>
    <row r="449" ht="15.75" customHeight="1">
      <c r="A449" s="255"/>
      <c r="B449" s="256"/>
    </row>
    <row r="450" ht="15.75" customHeight="1">
      <c r="A450" s="255"/>
      <c r="B450" s="256"/>
    </row>
    <row r="451" ht="15.75" customHeight="1">
      <c r="A451" s="255"/>
      <c r="B451" s="256"/>
    </row>
    <row r="452" ht="15.75" customHeight="1">
      <c r="A452" s="255"/>
      <c r="B452" s="256"/>
    </row>
    <row r="453" ht="15.75" customHeight="1">
      <c r="A453" s="255"/>
      <c r="B453" s="256"/>
    </row>
    <row r="454" ht="15.75" customHeight="1">
      <c r="A454" s="255"/>
      <c r="B454" s="256"/>
    </row>
    <row r="455" ht="15.75" customHeight="1">
      <c r="A455" s="255"/>
      <c r="B455" s="256"/>
    </row>
    <row r="456" ht="15.75" customHeight="1">
      <c r="A456" s="255"/>
      <c r="B456" s="256"/>
    </row>
    <row r="457" ht="15.75" customHeight="1">
      <c r="A457" s="255"/>
      <c r="B457" s="256"/>
    </row>
    <row r="458" ht="15.75" customHeight="1">
      <c r="A458" s="255"/>
      <c r="B458" s="256"/>
    </row>
    <row r="459" ht="15.75" customHeight="1">
      <c r="A459" s="255"/>
      <c r="B459" s="256"/>
    </row>
    <row r="460" ht="15.75" customHeight="1">
      <c r="A460" s="255"/>
      <c r="B460" s="256"/>
    </row>
    <row r="461" ht="15.75" customHeight="1">
      <c r="A461" s="255"/>
      <c r="B461" s="256"/>
    </row>
    <row r="462" ht="15.75" customHeight="1">
      <c r="A462" s="255"/>
      <c r="B462" s="256"/>
    </row>
    <row r="463" ht="15.75" customHeight="1">
      <c r="A463" s="255"/>
      <c r="B463" s="256"/>
    </row>
    <row r="464" ht="15.75" customHeight="1">
      <c r="A464" s="255"/>
      <c r="B464" s="256"/>
    </row>
    <row r="465" ht="15.75" customHeight="1">
      <c r="A465" s="255"/>
      <c r="B465" s="256"/>
    </row>
    <row r="466" ht="15.75" customHeight="1">
      <c r="A466" s="255"/>
      <c r="B466" s="256"/>
    </row>
    <row r="467" ht="15.75" customHeight="1">
      <c r="A467" s="255"/>
      <c r="B467" s="256"/>
    </row>
    <row r="468" ht="15.75" customHeight="1">
      <c r="A468" s="255"/>
      <c r="B468" s="256"/>
    </row>
    <row r="469" ht="15.75" customHeight="1">
      <c r="A469" s="255"/>
      <c r="B469" s="256"/>
    </row>
    <row r="470" ht="15.75" customHeight="1">
      <c r="A470" s="255"/>
      <c r="B470" s="256"/>
    </row>
    <row r="471" ht="15.75" customHeight="1">
      <c r="A471" s="255"/>
      <c r="B471" s="256"/>
    </row>
    <row r="472" ht="15.75" customHeight="1">
      <c r="A472" s="255"/>
      <c r="B472" s="256"/>
    </row>
    <row r="473" ht="15.75" customHeight="1">
      <c r="A473" s="255"/>
      <c r="B473" s="256"/>
    </row>
    <row r="474" ht="15.75" customHeight="1">
      <c r="A474" s="255"/>
      <c r="B474" s="256"/>
    </row>
    <row r="475" ht="15.75" customHeight="1">
      <c r="A475" s="255"/>
      <c r="B475" s="256"/>
    </row>
    <row r="476" ht="15.75" customHeight="1">
      <c r="A476" s="255"/>
      <c r="B476" s="256"/>
    </row>
    <row r="477" ht="15.75" customHeight="1">
      <c r="A477" s="255"/>
      <c r="B477" s="256"/>
    </row>
    <row r="478" ht="15.75" customHeight="1">
      <c r="A478" s="255"/>
      <c r="B478" s="256"/>
    </row>
    <row r="479" ht="15.75" customHeight="1">
      <c r="A479" s="255"/>
      <c r="B479" s="256"/>
    </row>
    <row r="480" ht="15.75" customHeight="1">
      <c r="A480" s="255"/>
      <c r="B480" s="256"/>
    </row>
    <row r="481" ht="15.75" customHeight="1">
      <c r="A481" s="255"/>
      <c r="B481" s="256"/>
    </row>
    <row r="482" ht="15.75" customHeight="1">
      <c r="A482" s="255"/>
      <c r="B482" s="256"/>
    </row>
    <row r="483" ht="15.75" customHeight="1">
      <c r="A483" s="255"/>
      <c r="B483" s="256"/>
    </row>
    <row r="484" ht="15.75" customHeight="1">
      <c r="A484" s="255"/>
      <c r="B484" s="256"/>
    </row>
    <row r="485" ht="15.75" customHeight="1">
      <c r="A485" s="255"/>
      <c r="B485" s="256"/>
    </row>
    <row r="486" ht="15.75" customHeight="1">
      <c r="A486" s="255"/>
      <c r="B486" s="256"/>
    </row>
    <row r="487" ht="15.75" customHeight="1">
      <c r="A487" s="255"/>
      <c r="B487" s="256"/>
    </row>
    <row r="488" ht="15.75" customHeight="1">
      <c r="A488" s="255"/>
      <c r="B488" s="256"/>
    </row>
    <row r="489" ht="15.75" customHeight="1">
      <c r="A489" s="255"/>
      <c r="B489" s="256"/>
    </row>
    <row r="490" ht="15.75" customHeight="1">
      <c r="A490" s="255"/>
      <c r="B490" s="256"/>
    </row>
    <row r="491" ht="15.75" customHeight="1">
      <c r="A491" s="255"/>
      <c r="B491" s="256"/>
    </row>
    <row r="492" ht="15.75" customHeight="1">
      <c r="A492" s="255"/>
      <c r="B492" s="256"/>
    </row>
    <row r="493" ht="15.75" customHeight="1">
      <c r="A493" s="255"/>
      <c r="B493" s="256"/>
    </row>
    <row r="494" ht="15.75" customHeight="1">
      <c r="A494" s="255"/>
      <c r="B494" s="256"/>
    </row>
    <row r="495" ht="15.75" customHeight="1">
      <c r="A495" s="255"/>
      <c r="B495" s="256"/>
    </row>
    <row r="496" ht="15.75" customHeight="1">
      <c r="A496" s="255"/>
      <c r="B496" s="256"/>
    </row>
    <row r="497" ht="15.75" customHeight="1">
      <c r="A497" s="255"/>
      <c r="B497" s="256"/>
    </row>
    <row r="498" ht="15.75" customHeight="1">
      <c r="A498" s="255"/>
      <c r="B498" s="256"/>
    </row>
    <row r="499" ht="15.75" customHeight="1">
      <c r="A499" s="255"/>
      <c r="B499" s="256"/>
    </row>
    <row r="500" ht="15.75" customHeight="1">
      <c r="A500" s="255"/>
      <c r="B500" s="256"/>
    </row>
    <row r="501" ht="15.75" customHeight="1">
      <c r="A501" s="255"/>
      <c r="B501" s="256"/>
    </row>
    <row r="502" ht="15.75" customHeight="1">
      <c r="A502" s="255"/>
      <c r="B502" s="256"/>
    </row>
    <row r="503" ht="15.75" customHeight="1">
      <c r="A503" s="255"/>
      <c r="B503" s="256"/>
    </row>
    <row r="504" ht="15.75" customHeight="1">
      <c r="A504" s="255"/>
      <c r="B504" s="256"/>
    </row>
    <row r="505" ht="15.75" customHeight="1">
      <c r="A505" s="255"/>
      <c r="B505" s="256"/>
    </row>
    <row r="506" ht="15.75" customHeight="1">
      <c r="A506" s="255"/>
      <c r="B506" s="256"/>
    </row>
    <row r="507" ht="15.75" customHeight="1">
      <c r="A507" s="255"/>
      <c r="B507" s="256"/>
    </row>
    <row r="508" ht="15.75" customHeight="1">
      <c r="A508" s="255"/>
      <c r="B508" s="256"/>
    </row>
    <row r="509" ht="15.75" customHeight="1">
      <c r="A509" s="255"/>
      <c r="B509" s="256"/>
    </row>
    <row r="510" ht="15.75" customHeight="1">
      <c r="A510" s="255"/>
      <c r="B510" s="256"/>
    </row>
    <row r="511" ht="15.75" customHeight="1">
      <c r="A511" s="255"/>
      <c r="B511" s="256"/>
    </row>
    <row r="512" ht="15.75" customHeight="1">
      <c r="A512" s="255"/>
      <c r="B512" s="256"/>
    </row>
    <row r="513" ht="15.75" customHeight="1">
      <c r="A513" s="255"/>
      <c r="B513" s="256"/>
    </row>
    <row r="514" ht="15.75" customHeight="1">
      <c r="A514" s="255"/>
      <c r="B514" s="256"/>
    </row>
    <row r="515" ht="15.75" customHeight="1">
      <c r="A515" s="255"/>
      <c r="B515" s="256"/>
    </row>
    <row r="516" ht="15.75" customHeight="1">
      <c r="A516" s="255"/>
      <c r="B516" s="256"/>
    </row>
    <row r="517" ht="15.75" customHeight="1">
      <c r="A517" s="255"/>
      <c r="B517" s="256"/>
    </row>
    <row r="518" ht="15.75" customHeight="1">
      <c r="A518" s="255"/>
      <c r="B518" s="256"/>
    </row>
    <row r="519" ht="15.75" customHeight="1">
      <c r="A519" s="255"/>
      <c r="B519" s="256"/>
    </row>
    <row r="520" ht="15.75" customHeight="1">
      <c r="A520" s="255"/>
      <c r="B520" s="256"/>
    </row>
    <row r="521" ht="15.75" customHeight="1">
      <c r="A521" s="255"/>
      <c r="B521" s="256"/>
    </row>
    <row r="522" ht="15.75" customHeight="1">
      <c r="A522" s="255"/>
      <c r="B522" s="256"/>
    </row>
    <row r="523" ht="15.75" customHeight="1">
      <c r="A523" s="255"/>
      <c r="B523" s="256"/>
    </row>
    <row r="524" ht="15.75" customHeight="1">
      <c r="A524" s="255"/>
      <c r="B524" s="256"/>
    </row>
    <row r="525" ht="15.75" customHeight="1">
      <c r="A525" s="255"/>
      <c r="B525" s="256"/>
    </row>
    <row r="526" ht="15.75" customHeight="1">
      <c r="A526" s="255"/>
      <c r="B526" s="256"/>
    </row>
    <row r="527" ht="15.75" customHeight="1">
      <c r="A527" s="255"/>
      <c r="B527" s="256"/>
    </row>
    <row r="528" ht="15.75" customHeight="1">
      <c r="A528" s="255"/>
      <c r="B528" s="256"/>
    </row>
    <row r="529" ht="15.75" customHeight="1">
      <c r="A529" s="255"/>
      <c r="B529" s="256"/>
    </row>
    <row r="530" ht="15.75" customHeight="1">
      <c r="A530" s="255"/>
      <c r="B530" s="256"/>
    </row>
    <row r="531" ht="15.75" customHeight="1">
      <c r="A531" s="255"/>
      <c r="B531" s="256"/>
    </row>
    <row r="532" ht="15.75" customHeight="1">
      <c r="A532" s="255"/>
      <c r="B532" s="256"/>
    </row>
    <row r="533" ht="15.75" customHeight="1">
      <c r="A533" s="255"/>
      <c r="B533" s="256"/>
    </row>
    <row r="534" ht="15.75" customHeight="1">
      <c r="A534" s="255"/>
      <c r="B534" s="256"/>
    </row>
    <row r="535" ht="15.75" customHeight="1">
      <c r="A535" s="255"/>
      <c r="B535" s="256"/>
    </row>
    <row r="536" ht="15.75" customHeight="1">
      <c r="A536" s="255"/>
      <c r="B536" s="256"/>
    </row>
    <row r="537" ht="15.75" customHeight="1">
      <c r="A537" s="255"/>
      <c r="B537" s="256"/>
    </row>
    <row r="538" ht="15.75" customHeight="1">
      <c r="A538" s="255"/>
      <c r="B538" s="256"/>
    </row>
    <row r="539" ht="15.75" customHeight="1">
      <c r="A539" s="255"/>
      <c r="B539" s="256"/>
    </row>
    <row r="540" ht="15.75" customHeight="1">
      <c r="A540" s="255"/>
      <c r="B540" s="256"/>
    </row>
    <row r="541" ht="15.75" customHeight="1">
      <c r="A541" s="255"/>
      <c r="B541" s="256"/>
    </row>
    <row r="542" ht="15.75" customHeight="1">
      <c r="A542" s="255"/>
      <c r="B542" s="256"/>
    </row>
    <row r="543" ht="15.75" customHeight="1">
      <c r="A543" s="255"/>
      <c r="B543" s="256"/>
    </row>
    <row r="544" ht="15.75" customHeight="1">
      <c r="A544" s="255"/>
      <c r="B544" s="256"/>
    </row>
    <row r="545" ht="15.75" customHeight="1">
      <c r="A545" s="255"/>
      <c r="B545" s="256"/>
    </row>
    <row r="546" ht="15.75" customHeight="1">
      <c r="A546" s="255"/>
      <c r="B546" s="256"/>
    </row>
    <row r="547" ht="15.75" customHeight="1">
      <c r="A547" s="255"/>
      <c r="B547" s="256"/>
    </row>
    <row r="548" ht="15.75" customHeight="1">
      <c r="A548" s="255"/>
      <c r="B548" s="256"/>
    </row>
    <row r="549" ht="15.75" customHeight="1">
      <c r="A549" s="255"/>
      <c r="B549" s="256"/>
    </row>
    <row r="550" ht="15.75" customHeight="1">
      <c r="A550" s="255"/>
      <c r="B550" s="256"/>
    </row>
    <row r="551" ht="15.75" customHeight="1">
      <c r="A551" s="255"/>
      <c r="B551" s="256"/>
    </row>
    <row r="552" ht="15.75" customHeight="1">
      <c r="A552" s="255"/>
      <c r="B552" s="256"/>
    </row>
    <row r="553" ht="15.75" customHeight="1">
      <c r="A553" s="255"/>
      <c r="B553" s="256"/>
    </row>
    <row r="554" ht="15.75" customHeight="1">
      <c r="A554" s="255"/>
      <c r="B554" s="256"/>
    </row>
    <row r="555" ht="15.75" customHeight="1">
      <c r="A555" s="255"/>
      <c r="B555" s="256"/>
    </row>
    <row r="556" ht="15.75" customHeight="1">
      <c r="A556" s="255"/>
      <c r="B556" s="256"/>
    </row>
    <row r="557" ht="15.75" customHeight="1">
      <c r="A557" s="255"/>
      <c r="B557" s="256"/>
    </row>
    <row r="558" ht="15.75" customHeight="1">
      <c r="A558" s="255"/>
      <c r="B558" s="256"/>
    </row>
    <row r="559" ht="15.75" customHeight="1">
      <c r="A559" s="255"/>
      <c r="B559" s="256"/>
    </row>
    <row r="560" ht="15.75" customHeight="1">
      <c r="A560" s="255"/>
      <c r="B560" s="256"/>
    </row>
    <row r="561" ht="15.75" customHeight="1">
      <c r="A561" s="255"/>
      <c r="B561" s="256"/>
    </row>
    <row r="562" ht="15.75" customHeight="1">
      <c r="A562" s="255"/>
      <c r="B562" s="256"/>
    </row>
    <row r="563" ht="15.75" customHeight="1">
      <c r="A563" s="255"/>
      <c r="B563" s="256"/>
    </row>
    <row r="564" ht="15.75" customHeight="1">
      <c r="A564" s="255"/>
      <c r="B564" s="256"/>
    </row>
    <row r="565" ht="15.75" customHeight="1">
      <c r="A565" s="255"/>
      <c r="B565" s="256"/>
    </row>
    <row r="566" ht="15.75" customHeight="1">
      <c r="A566" s="255"/>
      <c r="B566" s="256"/>
    </row>
    <row r="567" ht="15.75" customHeight="1">
      <c r="A567" s="255"/>
      <c r="B567" s="256"/>
    </row>
    <row r="568" ht="15.75" customHeight="1">
      <c r="A568" s="255"/>
      <c r="B568" s="256"/>
    </row>
    <row r="569" ht="15.75" customHeight="1">
      <c r="A569" s="255"/>
      <c r="B569" s="256"/>
    </row>
    <row r="570" ht="15.75" customHeight="1">
      <c r="A570" s="255"/>
      <c r="B570" s="256"/>
    </row>
    <row r="571" ht="15.75" customHeight="1">
      <c r="A571" s="255"/>
      <c r="B571" s="256"/>
    </row>
    <row r="572" ht="15.75" customHeight="1">
      <c r="A572" s="255"/>
      <c r="B572" s="256"/>
    </row>
    <row r="573" ht="15.75" customHeight="1">
      <c r="A573" s="255"/>
      <c r="B573" s="256"/>
    </row>
    <row r="574" ht="15.75" customHeight="1">
      <c r="A574" s="255"/>
      <c r="B574" s="256"/>
    </row>
    <row r="575" ht="15.75" customHeight="1">
      <c r="A575" s="255"/>
      <c r="B575" s="256"/>
    </row>
    <row r="576" ht="15.75" customHeight="1">
      <c r="A576" s="255"/>
      <c r="B576" s="256"/>
    </row>
    <row r="577" ht="15.75" customHeight="1">
      <c r="A577" s="255"/>
      <c r="B577" s="256"/>
    </row>
    <row r="578" ht="15.75" customHeight="1">
      <c r="A578" s="255"/>
      <c r="B578" s="256"/>
    </row>
    <row r="579" ht="15.75" customHeight="1">
      <c r="A579" s="255"/>
      <c r="B579" s="256"/>
    </row>
    <row r="580" ht="15.75" customHeight="1">
      <c r="A580" s="255"/>
      <c r="B580" s="256"/>
    </row>
    <row r="581" ht="15.75" customHeight="1">
      <c r="A581" s="255"/>
      <c r="B581" s="256"/>
    </row>
    <row r="582" ht="15.75" customHeight="1">
      <c r="A582" s="255"/>
      <c r="B582" s="256"/>
    </row>
    <row r="583" ht="15.75" customHeight="1">
      <c r="A583" s="255"/>
      <c r="B583" s="256"/>
    </row>
    <row r="584" ht="15.75" customHeight="1">
      <c r="A584" s="255"/>
      <c r="B584" s="256"/>
    </row>
    <row r="585" ht="15.75" customHeight="1">
      <c r="A585" s="255"/>
      <c r="B585" s="256"/>
    </row>
    <row r="586" ht="15.75" customHeight="1">
      <c r="A586" s="255"/>
      <c r="B586" s="256"/>
    </row>
    <row r="587" ht="15.75" customHeight="1">
      <c r="A587" s="255"/>
      <c r="B587" s="256"/>
    </row>
    <row r="588" ht="15.75" customHeight="1">
      <c r="A588" s="255"/>
      <c r="B588" s="256"/>
    </row>
    <row r="589" ht="15.75" customHeight="1">
      <c r="A589" s="255"/>
      <c r="B589" s="256"/>
    </row>
    <row r="590" ht="15.75" customHeight="1">
      <c r="A590" s="255"/>
      <c r="B590" s="256"/>
    </row>
    <row r="591" ht="15.75" customHeight="1">
      <c r="A591" s="255"/>
      <c r="B591" s="256"/>
    </row>
    <row r="592" ht="15.75" customHeight="1">
      <c r="A592" s="255"/>
      <c r="B592" s="256"/>
    </row>
    <row r="593" ht="15.75" customHeight="1">
      <c r="A593" s="255"/>
      <c r="B593" s="256"/>
    </row>
    <row r="594" ht="15.75" customHeight="1">
      <c r="A594" s="255"/>
      <c r="B594" s="256"/>
    </row>
    <row r="595" ht="15.75" customHeight="1">
      <c r="A595" s="255"/>
      <c r="B595" s="256"/>
    </row>
    <row r="596" ht="15.75" customHeight="1">
      <c r="A596" s="255"/>
      <c r="B596" s="256"/>
    </row>
    <row r="597" ht="15.75" customHeight="1">
      <c r="A597" s="255"/>
      <c r="B597" s="256"/>
    </row>
    <row r="598" ht="15.75" customHeight="1">
      <c r="A598" s="255"/>
      <c r="B598" s="256"/>
    </row>
    <row r="599" ht="15.75" customHeight="1">
      <c r="A599" s="255"/>
      <c r="B599" s="256"/>
    </row>
    <row r="600" ht="15.75" customHeight="1">
      <c r="A600" s="255"/>
      <c r="B600" s="256"/>
    </row>
    <row r="601" ht="15.75" customHeight="1">
      <c r="A601" s="255"/>
      <c r="B601" s="256"/>
    </row>
    <row r="602" ht="15.75" customHeight="1">
      <c r="A602" s="255"/>
      <c r="B602" s="256"/>
    </row>
    <row r="603" ht="15.75" customHeight="1">
      <c r="A603" s="255"/>
      <c r="B603" s="256"/>
    </row>
    <row r="604" ht="15.75" customHeight="1">
      <c r="A604" s="255"/>
      <c r="B604" s="256"/>
    </row>
    <row r="605" ht="15.75" customHeight="1">
      <c r="A605" s="255"/>
      <c r="B605" s="256"/>
    </row>
    <row r="606" ht="15.75" customHeight="1">
      <c r="A606" s="255"/>
      <c r="B606" s="256"/>
    </row>
    <row r="607" ht="15.75" customHeight="1">
      <c r="A607" s="255"/>
      <c r="B607" s="256"/>
    </row>
    <row r="608" ht="15.75" customHeight="1">
      <c r="A608" s="255"/>
      <c r="B608" s="256"/>
    </row>
    <row r="609" ht="15.75" customHeight="1">
      <c r="A609" s="255"/>
      <c r="B609" s="256"/>
    </row>
    <row r="610" ht="15.75" customHeight="1">
      <c r="A610" s="255"/>
      <c r="B610" s="256"/>
    </row>
    <row r="611" ht="15.75" customHeight="1">
      <c r="A611" s="255"/>
      <c r="B611" s="256"/>
    </row>
    <row r="612" ht="15.75" customHeight="1">
      <c r="A612" s="255"/>
      <c r="B612" s="256"/>
    </row>
    <row r="613" ht="15.75" customHeight="1">
      <c r="A613" s="255"/>
      <c r="B613" s="256"/>
    </row>
    <row r="614" ht="15.75" customHeight="1">
      <c r="A614" s="255"/>
      <c r="B614" s="256"/>
    </row>
    <row r="615" ht="15.75" customHeight="1">
      <c r="A615" s="255"/>
      <c r="B615" s="256"/>
    </row>
    <row r="616" ht="15.75" customHeight="1">
      <c r="A616" s="255"/>
      <c r="B616" s="256"/>
    </row>
    <row r="617" ht="15.75" customHeight="1">
      <c r="A617" s="255"/>
      <c r="B617" s="256"/>
    </row>
    <row r="618" ht="15.75" customHeight="1">
      <c r="A618" s="255"/>
      <c r="B618" s="256"/>
    </row>
    <row r="619" ht="15.75" customHeight="1">
      <c r="A619" s="255"/>
      <c r="B619" s="256"/>
    </row>
    <row r="620" ht="15.75" customHeight="1">
      <c r="A620" s="255"/>
      <c r="B620" s="256"/>
    </row>
    <row r="621" ht="15.75" customHeight="1">
      <c r="A621" s="255"/>
      <c r="B621" s="256"/>
    </row>
    <row r="622" ht="15.75" customHeight="1">
      <c r="A622" s="255"/>
      <c r="B622" s="256"/>
    </row>
    <row r="623" ht="15.75" customHeight="1">
      <c r="A623" s="255"/>
      <c r="B623" s="256"/>
    </row>
    <row r="624" ht="15.75" customHeight="1">
      <c r="A624" s="255"/>
      <c r="B624" s="256"/>
    </row>
    <row r="625" ht="15.75" customHeight="1">
      <c r="A625" s="255"/>
      <c r="B625" s="256"/>
    </row>
    <row r="626" ht="15.75" customHeight="1">
      <c r="A626" s="255"/>
      <c r="B626" s="256"/>
    </row>
    <row r="627" ht="15.75" customHeight="1">
      <c r="A627" s="255"/>
      <c r="B627" s="256"/>
    </row>
    <row r="628" ht="15.75" customHeight="1">
      <c r="A628" s="255"/>
      <c r="B628" s="256"/>
    </row>
    <row r="629" ht="15.75" customHeight="1">
      <c r="A629" s="255"/>
      <c r="B629" s="256"/>
    </row>
    <row r="630" ht="15.75" customHeight="1">
      <c r="A630" s="255"/>
      <c r="B630" s="256"/>
    </row>
    <row r="631" ht="15.75" customHeight="1">
      <c r="A631" s="255"/>
      <c r="B631" s="256"/>
    </row>
    <row r="632" ht="15.75" customHeight="1">
      <c r="A632" s="255"/>
      <c r="B632" s="256"/>
    </row>
    <row r="633" ht="15.75" customHeight="1">
      <c r="A633" s="255"/>
      <c r="B633" s="256"/>
    </row>
    <row r="634" ht="15.75" customHeight="1">
      <c r="A634" s="255"/>
      <c r="B634" s="256"/>
    </row>
    <row r="635" ht="15.75" customHeight="1">
      <c r="A635" s="255"/>
      <c r="B635" s="256"/>
    </row>
    <row r="636" ht="15.75" customHeight="1">
      <c r="A636" s="255"/>
      <c r="B636" s="256"/>
    </row>
    <row r="637" ht="15.75" customHeight="1">
      <c r="A637" s="255"/>
      <c r="B637" s="256"/>
    </row>
    <row r="638" ht="15.75" customHeight="1">
      <c r="A638" s="255"/>
      <c r="B638" s="256"/>
    </row>
    <row r="639" ht="15.75" customHeight="1">
      <c r="A639" s="255"/>
      <c r="B639" s="256"/>
    </row>
    <row r="640" ht="15.75" customHeight="1">
      <c r="A640" s="255"/>
      <c r="B640" s="256"/>
    </row>
    <row r="641" ht="15.75" customHeight="1">
      <c r="A641" s="255"/>
      <c r="B641" s="256"/>
    </row>
    <row r="642" ht="15.75" customHeight="1">
      <c r="A642" s="255"/>
      <c r="B642" s="256"/>
    </row>
    <row r="643" ht="15.75" customHeight="1">
      <c r="A643" s="255"/>
      <c r="B643" s="256"/>
    </row>
    <row r="644" ht="15.75" customHeight="1">
      <c r="A644" s="255"/>
      <c r="B644" s="256"/>
    </row>
    <row r="645" ht="15.75" customHeight="1">
      <c r="A645" s="255"/>
      <c r="B645" s="256"/>
    </row>
    <row r="646" ht="15.75" customHeight="1">
      <c r="A646" s="255"/>
      <c r="B646" s="256"/>
    </row>
    <row r="647" ht="15.75" customHeight="1">
      <c r="A647" s="255"/>
      <c r="B647" s="256"/>
    </row>
    <row r="648" ht="15.75" customHeight="1">
      <c r="A648" s="255"/>
      <c r="B648" s="256"/>
    </row>
    <row r="649" ht="15.75" customHeight="1">
      <c r="A649" s="255"/>
      <c r="B649" s="256"/>
    </row>
    <row r="650" ht="15.75" customHeight="1">
      <c r="A650" s="255"/>
      <c r="B650" s="256"/>
    </row>
    <row r="651" ht="15.75" customHeight="1">
      <c r="A651" s="255"/>
      <c r="B651" s="256"/>
    </row>
    <row r="652" ht="15.75" customHeight="1">
      <c r="A652" s="255"/>
      <c r="B652" s="256"/>
    </row>
    <row r="653" ht="15.75" customHeight="1">
      <c r="A653" s="255"/>
      <c r="B653" s="256"/>
    </row>
    <row r="654" ht="15.75" customHeight="1">
      <c r="A654" s="255"/>
      <c r="B654" s="256"/>
    </row>
    <row r="655" ht="15.75" customHeight="1">
      <c r="A655" s="255"/>
      <c r="B655" s="256"/>
    </row>
    <row r="656" ht="15.75" customHeight="1">
      <c r="A656" s="255"/>
      <c r="B656" s="256"/>
    </row>
    <row r="657" ht="15.75" customHeight="1">
      <c r="A657" s="255"/>
      <c r="B657" s="256"/>
    </row>
    <row r="658" ht="15.75" customHeight="1">
      <c r="A658" s="255"/>
      <c r="B658" s="256"/>
    </row>
    <row r="659" ht="15.75" customHeight="1">
      <c r="A659" s="255"/>
      <c r="B659" s="256"/>
    </row>
    <row r="660" ht="15.75" customHeight="1">
      <c r="A660" s="255"/>
      <c r="B660" s="256"/>
    </row>
    <row r="661" ht="15.75" customHeight="1">
      <c r="A661" s="255"/>
      <c r="B661" s="256"/>
    </row>
    <row r="662" ht="15.75" customHeight="1">
      <c r="A662" s="255"/>
      <c r="B662" s="256"/>
    </row>
    <row r="663" ht="15.75" customHeight="1">
      <c r="A663" s="255"/>
      <c r="B663" s="256"/>
    </row>
    <row r="664" ht="15.75" customHeight="1">
      <c r="A664" s="255"/>
      <c r="B664" s="256"/>
    </row>
    <row r="665" ht="15.75" customHeight="1">
      <c r="A665" s="255"/>
      <c r="B665" s="256"/>
    </row>
    <row r="666" ht="15.75" customHeight="1">
      <c r="A666" s="255"/>
      <c r="B666" s="256"/>
    </row>
    <row r="667" ht="15.75" customHeight="1">
      <c r="A667" s="255"/>
      <c r="B667" s="256"/>
    </row>
    <row r="668" ht="15.75" customHeight="1">
      <c r="A668" s="255"/>
      <c r="B668" s="256"/>
    </row>
    <row r="669" ht="15.75" customHeight="1">
      <c r="A669" s="255"/>
      <c r="B669" s="256"/>
    </row>
    <row r="670" ht="15.75" customHeight="1">
      <c r="A670" s="255"/>
      <c r="B670" s="256"/>
    </row>
    <row r="671" ht="15.75" customHeight="1">
      <c r="A671" s="255"/>
      <c r="B671" s="256"/>
    </row>
    <row r="672" ht="15.75" customHeight="1">
      <c r="A672" s="255"/>
      <c r="B672" s="256"/>
    </row>
    <row r="673" ht="15.75" customHeight="1">
      <c r="A673" s="255"/>
      <c r="B673" s="256"/>
    </row>
    <row r="674" ht="15.75" customHeight="1">
      <c r="A674" s="255"/>
      <c r="B674" s="256"/>
    </row>
    <row r="675" ht="15.75" customHeight="1">
      <c r="A675" s="255"/>
      <c r="B675" s="256"/>
    </row>
    <row r="676" ht="15.75" customHeight="1">
      <c r="A676" s="255"/>
      <c r="B676" s="256"/>
    </row>
    <row r="677" ht="15.75" customHeight="1">
      <c r="A677" s="255"/>
      <c r="B677" s="256"/>
    </row>
    <row r="678" ht="15.75" customHeight="1">
      <c r="A678" s="255"/>
      <c r="B678" s="256"/>
    </row>
    <row r="679" ht="15.75" customHeight="1">
      <c r="A679" s="255"/>
      <c r="B679" s="256"/>
    </row>
    <row r="680" ht="15.75" customHeight="1">
      <c r="A680" s="255"/>
      <c r="B680" s="256"/>
    </row>
    <row r="681" ht="15.75" customHeight="1">
      <c r="A681" s="255"/>
      <c r="B681" s="256"/>
    </row>
    <row r="682" ht="15.75" customHeight="1">
      <c r="A682" s="255"/>
      <c r="B682" s="256"/>
    </row>
    <row r="683" ht="15.75" customHeight="1">
      <c r="A683" s="255"/>
      <c r="B683" s="256"/>
    </row>
    <row r="684" ht="15.75" customHeight="1">
      <c r="A684" s="255"/>
      <c r="B684" s="256"/>
    </row>
    <row r="685" ht="15.75" customHeight="1">
      <c r="A685" s="255"/>
      <c r="B685" s="256"/>
    </row>
    <row r="686" ht="15.75" customHeight="1">
      <c r="A686" s="255"/>
      <c r="B686" s="256"/>
    </row>
    <row r="687" ht="15.75" customHeight="1">
      <c r="A687" s="255"/>
      <c r="B687" s="256"/>
    </row>
    <row r="688" ht="15.75" customHeight="1">
      <c r="A688" s="255"/>
      <c r="B688" s="256"/>
    </row>
    <row r="689" ht="15.75" customHeight="1">
      <c r="A689" s="255"/>
      <c r="B689" s="256"/>
    </row>
    <row r="690" ht="15.75" customHeight="1">
      <c r="A690" s="255"/>
      <c r="B690" s="256"/>
    </row>
    <row r="691" ht="15.75" customHeight="1">
      <c r="A691" s="255"/>
      <c r="B691" s="256"/>
    </row>
    <row r="692" ht="15.75" customHeight="1">
      <c r="A692" s="255"/>
      <c r="B692" s="256"/>
    </row>
    <row r="693" ht="15.75" customHeight="1">
      <c r="A693" s="255"/>
      <c r="B693" s="256"/>
    </row>
    <row r="694" ht="15.75" customHeight="1">
      <c r="A694" s="255"/>
      <c r="B694" s="256"/>
    </row>
    <row r="695" ht="15.75" customHeight="1">
      <c r="A695" s="255"/>
      <c r="B695" s="256"/>
    </row>
    <row r="696" ht="15.75" customHeight="1">
      <c r="A696" s="255"/>
      <c r="B696" s="256"/>
    </row>
    <row r="697" ht="15.75" customHeight="1">
      <c r="A697" s="255"/>
      <c r="B697" s="256"/>
    </row>
    <row r="698" ht="15.75" customHeight="1">
      <c r="A698" s="255"/>
      <c r="B698" s="256"/>
    </row>
    <row r="699" ht="15.75" customHeight="1">
      <c r="A699" s="255"/>
      <c r="B699" s="256"/>
    </row>
    <row r="700" ht="15.75" customHeight="1">
      <c r="A700" s="255"/>
      <c r="B700" s="256"/>
    </row>
    <row r="701" ht="15.75" customHeight="1">
      <c r="A701" s="255"/>
      <c r="B701" s="256"/>
    </row>
    <row r="702" ht="15.75" customHeight="1">
      <c r="A702" s="255"/>
      <c r="B702" s="256"/>
    </row>
    <row r="703" ht="15.75" customHeight="1">
      <c r="A703" s="255"/>
      <c r="B703" s="256"/>
    </row>
    <row r="704" ht="15.75" customHeight="1">
      <c r="A704" s="255"/>
      <c r="B704" s="256"/>
    </row>
    <row r="705" ht="15.75" customHeight="1">
      <c r="A705" s="255"/>
      <c r="B705" s="256"/>
    </row>
    <row r="706" ht="15.75" customHeight="1">
      <c r="A706" s="255"/>
      <c r="B706" s="256"/>
    </row>
    <row r="707" ht="15.75" customHeight="1">
      <c r="A707" s="255"/>
      <c r="B707" s="256"/>
    </row>
    <row r="708" ht="15.75" customHeight="1">
      <c r="A708" s="255"/>
      <c r="B708" s="256"/>
    </row>
    <row r="709" ht="15.75" customHeight="1">
      <c r="A709" s="255"/>
      <c r="B709" s="256"/>
    </row>
    <row r="710" ht="15.75" customHeight="1">
      <c r="A710" s="255"/>
      <c r="B710" s="256"/>
    </row>
    <row r="711" ht="15.75" customHeight="1">
      <c r="A711" s="255"/>
      <c r="B711" s="256"/>
    </row>
    <row r="712" ht="15.75" customHeight="1">
      <c r="A712" s="255"/>
      <c r="B712" s="256"/>
    </row>
    <row r="713" ht="15.75" customHeight="1">
      <c r="A713" s="255"/>
      <c r="B713" s="256"/>
    </row>
    <row r="714" ht="15.75" customHeight="1">
      <c r="A714" s="255"/>
      <c r="B714" s="256"/>
    </row>
    <row r="715" ht="15.75" customHeight="1">
      <c r="A715" s="255"/>
      <c r="B715" s="256"/>
    </row>
    <row r="716" ht="15.75" customHeight="1">
      <c r="A716" s="255"/>
      <c r="B716" s="256"/>
    </row>
    <row r="717" ht="15.75" customHeight="1">
      <c r="A717" s="255"/>
      <c r="B717" s="256"/>
    </row>
    <row r="718" ht="15.75" customHeight="1">
      <c r="A718" s="255"/>
      <c r="B718" s="256"/>
    </row>
    <row r="719" ht="15.75" customHeight="1">
      <c r="A719" s="255"/>
      <c r="B719" s="256"/>
    </row>
    <row r="720" ht="15.75" customHeight="1">
      <c r="A720" s="255"/>
      <c r="B720" s="256"/>
    </row>
    <row r="721" ht="15.75" customHeight="1">
      <c r="A721" s="255"/>
      <c r="B721" s="256"/>
    </row>
    <row r="722" ht="15.75" customHeight="1">
      <c r="A722" s="255"/>
      <c r="B722" s="256"/>
    </row>
    <row r="723" ht="15.75" customHeight="1">
      <c r="A723" s="255"/>
      <c r="B723" s="256"/>
    </row>
    <row r="724" ht="15.75" customHeight="1">
      <c r="A724" s="255"/>
      <c r="B724" s="256"/>
    </row>
    <row r="725" ht="15.75" customHeight="1">
      <c r="A725" s="255"/>
      <c r="B725" s="256"/>
    </row>
    <row r="726" ht="15.75" customHeight="1">
      <c r="A726" s="255"/>
      <c r="B726" s="256"/>
    </row>
    <row r="727" ht="15.75" customHeight="1">
      <c r="A727" s="255"/>
      <c r="B727" s="256"/>
    </row>
    <row r="728" ht="15.75" customHeight="1">
      <c r="A728" s="255"/>
      <c r="B728" s="256"/>
    </row>
    <row r="729" ht="15.75" customHeight="1">
      <c r="A729" s="255"/>
      <c r="B729" s="256"/>
    </row>
    <row r="730" ht="15.75" customHeight="1">
      <c r="A730" s="255"/>
      <c r="B730" s="256"/>
    </row>
    <row r="731" ht="15.75" customHeight="1">
      <c r="A731" s="255"/>
      <c r="B731" s="256"/>
    </row>
    <row r="732" ht="15.75" customHeight="1">
      <c r="A732" s="255"/>
      <c r="B732" s="256"/>
    </row>
    <row r="733" ht="15.75" customHeight="1">
      <c r="A733" s="255"/>
      <c r="B733" s="256"/>
    </row>
    <row r="734" ht="15.75" customHeight="1">
      <c r="A734" s="255"/>
      <c r="B734" s="256"/>
    </row>
    <row r="735" ht="15.75" customHeight="1">
      <c r="A735" s="255"/>
      <c r="B735" s="256"/>
    </row>
    <row r="736" ht="15.75" customHeight="1">
      <c r="A736" s="255"/>
      <c r="B736" s="256"/>
    </row>
    <row r="737" ht="15.75" customHeight="1">
      <c r="A737" s="255"/>
      <c r="B737" s="256"/>
    </row>
    <row r="738" ht="15.75" customHeight="1">
      <c r="A738" s="255"/>
      <c r="B738" s="256"/>
    </row>
    <row r="739" ht="15.75" customHeight="1">
      <c r="A739" s="255"/>
      <c r="B739" s="256"/>
    </row>
    <row r="740" ht="15.75" customHeight="1">
      <c r="A740" s="255"/>
      <c r="B740" s="256"/>
    </row>
    <row r="741" ht="15.75" customHeight="1">
      <c r="A741" s="255"/>
      <c r="B741" s="256"/>
    </row>
    <row r="742" ht="15.75" customHeight="1">
      <c r="A742" s="255"/>
      <c r="B742" s="256"/>
    </row>
    <row r="743" ht="15.75" customHeight="1">
      <c r="A743" s="255"/>
      <c r="B743" s="256"/>
    </row>
    <row r="744" ht="15.75" customHeight="1">
      <c r="A744" s="255"/>
      <c r="B744" s="256"/>
    </row>
    <row r="745" ht="15.75" customHeight="1">
      <c r="A745" s="255"/>
      <c r="B745" s="256"/>
    </row>
    <row r="746" ht="15.75" customHeight="1">
      <c r="A746" s="255"/>
      <c r="B746" s="256"/>
    </row>
    <row r="747" ht="15.75" customHeight="1">
      <c r="A747" s="255"/>
      <c r="B747" s="256"/>
    </row>
    <row r="748" ht="15.75" customHeight="1">
      <c r="A748" s="255"/>
      <c r="B748" s="256"/>
    </row>
    <row r="749" ht="15.75" customHeight="1">
      <c r="A749" s="255"/>
      <c r="B749" s="256"/>
    </row>
    <row r="750" ht="15.75" customHeight="1">
      <c r="A750" s="255"/>
      <c r="B750" s="256"/>
    </row>
    <row r="751" ht="15.75" customHeight="1">
      <c r="A751" s="255"/>
      <c r="B751" s="256"/>
    </row>
    <row r="752" ht="15.75" customHeight="1">
      <c r="A752" s="255"/>
      <c r="B752" s="256"/>
    </row>
    <row r="753" ht="15.75" customHeight="1">
      <c r="A753" s="255"/>
      <c r="B753" s="256"/>
    </row>
    <row r="754" ht="15.75" customHeight="1">
      <c r="A754" s="255"/>
      <c r="B754" s="256"/>
    </row>
    <row r="755" ht="15.75" customHeight="1">
      <c r="A755" s="255"/>
      <c r="B755" s="256"/>
    </row>
    <row r="756" ht="15.75" customHeight="1">
      <c r="A756" s="255"/>
      <c r="B756" s="256"/>
    </row>
    <row r="757" ht="15.75" customHeight="1">
      <c r="A757" s="255"/>
      <c r="B757" s="256"/>
    </row>
    <row r="758" ht="15.75" customHeight="1">
      <c r="A758" s="255"/>
      <c r="B758" s="256"/>
    </row>
    <row r="759" ht="15.75" customHeight="1">
      <c r="A759" s="255"/>
      <c r="B759" s="256"/>
    </row>
    <row r="760" ht="15.75" customHeight="1">
      <c r="A760" s="255"/>
      <c r="B760" s="256"/>
    </row>
    <row r="761" ht="15.75" customHeight="1">
      <c r="A761" s="255"/>
      <c r="B761" s="256"/>
    </row>
    <row r="762" ht="15.75" customHeight="1">
      <c r="A762" s="255"/>
      <c r="B762" s="256"/>
    </row>
    <row r="763" ht="15.75" customHeight="1">
      <c r="A763" s="255"/>
      <c r="B763" s="256"/>
    </row>
    <row r="764" ht="15.75" customHeight="1">
      <c r="A764" s="255"/>
      <c r="B764" s="256"/>
    </row>
    <row r="765" ht="15.75" customHeight="1">
      <c r="A765" s="255"/>
      <c r="B765" s="256"/>
    </row>
    <row r="766" ht="15.75" customHeight="1">
      <c r="A766" s="255"/>
      <c r="B766" s="256"/>
    </row>
    <row r="767" ht="15.75" customHeight="1">
      <c r="A767" s="255"/>
      <c r="B767" s="256"/>
    </row>
    <row r="768" ht="15.75" customHeight="1">
      <c r="A768" s="255"/>
      <c r="B768" s="256"/>
    </row>
    <row r="769" ht="15.75" customHeight="1">
      <c r="A769" s="255"/>
      <c r="B769" s="256"/>
    </row>
    <row r="770" ht="15.75" customHeight="1">
      <c r="A770" s="255"/>
      <c r="B770" s="256"/>
    </row>
    <row r="771" ht="15.75" customHeight="1">
      <c r="A771" s="255"/>
      <c r="B771" s="256"/>
    </row>
    <row r="772" ht="15.75" customHeight="1">
      <c r="A772" s="255"/>
      <c r="B772" s="256"/>
    </row>
    <row r="773" ht="15.75" customHeight="1">
      <c r="A773" s="255"/>
      <c r="B773" s="256"/>
    </row>
    <row r="774" ht="15.75" customHeight="1">
      <c r="A774" s="255"/>
      <c r="B774" s="256"/>
    </row>
    <row r="775" ht="15.75" customHeight="1">
      <c r="A775" s="255"/>
      <c r="B775" s="256"/>
    </row>
    <row r="776" ht="15.75" customHeight="1">
      <c r="A776" s="255"/>
      <c r="B776" s="256"/>
    </row>
    <row r="777" ht="15.75" customHeight="1">
      <c r="A777" s="255"/>
      <c r="B777" s="256"/>
    </row>
    <row r="778" ht="15.75" customHeight="1">
      <c r="A778" s="255"/>
      <c r="B778" s="256"/>
    </row>
    <row r="779" ht="15.75" customHeight="1">
      <c r="A779" s="255"/>
      <c r="B779" s="256"/>
    </row>
    <row r="780" ht="15.75" customHeight="1">
      <c r="A780" s="255"/>
      <c r="B780" s="256"/>
    </row>
    <row r="781" ht="15.75" customHeight="1">
      <c r="A781" s="255"/>
      <c r="B781" s="256"/>
    </row>
    <row r="782" ht="15.75" customHeight="1">
      <c r="A782" s="255"/>
      <c r="B782" s="256"/>
    </row>
    <row r="783" ht="15.75" customHeight="1">
      <c r="A783" s="255"/>
      <c r="B783" s="256"/>
    </row>
    <row r="784" ht="15.75" customHeight="1">
      <c r="A784" s="255"/>
      <c r="B784" s="256"/>
    </row>
    <row r="785" ht="15.75" customHeight="1">
      <c r="A785" s="255"/>
      <c r="B785" s="256"/>
    </row>
    <row r="786" ht="15.75" customHeight="1">
      <c r="A786" s="255"/>
      <c r="B786" s="256"/>
    </row>
    <row r="787" ht="15.75" customHeight="1">
      <c r="A787" s="255"/>
      <c r="B787" s="256"/>
    </row>
    <row r="788" ht="15.75" customHeight="1">
      <c r="A788" s="255"/>
      <c r="B788" s="256"/>
    </row>
    <row r="789" ht="15.75" customHeight="1">
      <c r="A789" s="255"/>
      <c r="B789" s="256"/>
    </row>
    <row r="790" ht="15.75" customHeight="1">
      <c r="A790" s="255"/>
      <c r="B790" s="256"/>
    </row>
    <row r="791" ht="15.75" customHeight="1">
      <c r="A791" s="255"/>
      <c r="B791" s="256"/>
    </row>
    <row r="792" ht="15.75" customHeight="1">
      <c r="A792" s="255"/>
      <c r="B792" s="256"/>
    </row>
    <row r="793" ht="15.75" customHeight="1">
      <c r="A793" s="255"/>
      <c r="B793" s="256"/>
    </row>
    <row r="794" ht="15.75" customHeight="1">
      <c r="A794" s="255"/>
      <c r="B794" s="256"/>
    </row>
    <row r="795" ht="15.75" customHeight="1">
      <c r="A795" s="255"/>
      <c r="B795" s="256"/>
    </row>
    <row r="796" ht="15.75" customHeight="1">
      <c r="A796" s="255"/>
      <c r="B796" s="256"/>
    </row>
    <row r="797" ht="15.75" customHeight="1">
      <c r="A797" s="255"/>
      <c r="B797" s="256"/>
    </row>
    <row r="798" ht="15.75" customHeight="1">
      <c r="A798" s="255"/>
      <c r="B798" s="256"/>
    </row>
    <row r="799" ht="15.75" customHeight="1">
      <c r="A799" s="255"/>
      <c r="B799" s="256"/>
    </row>
    <row r="800" ht="15.75" customHeight="1">
      <c r="A800" s="255"/>
      <c r="B800" s="256"/>
    </row>
    <row r="801" ht="15.75" customHeight="1">
      <c r="A801" s="255"/>
      <c r="B801" s="256"/>
    </row>
    <row r="802" ht="15.75" customHeight="1">
      <c r="A802" s="255"/>
      <c r="B802" s="256"/>
    </row>
    <row r="803" ht="15.75" customHeight="1">
      <c r="A803" s="255"/>
      <c r="B803" s="256"/>
    </row>
    <row r="804" ht="15.75" customHeight="1">
      <c r="A804" s="255"/>
      <c r="B804" s="256"/>
    </row>
    <row r="805" ht="15.75" customHeight="1">
      <c r="A805" s="255"/>
      <c r="B805" s="256"/>
    </row>
    <row r="806" ht="15.75" customHeight="1">
      <c r="A806" s="255"/>
      <c r="B806" s="256"/>
    </row>
    <row r="807" ht="15.75" customHeight="1">
      <c r="A807" s="255"/>
      <c r="B807" s="256"/>
    </row>
    <row r="808" ht="15.75" customHeight="1">
      <c r="A808" s="255"/>
      <c r="B808" s="256"/>
    </row>
    <row r="809" ht="15.75" customHeight="1">
      <c r="A809" s="255"/>
      <c r="B809" s="256"/>
    </row>
    <row r="810" ht="15.75" customHeight="1">
      <c r="A810" s="255"/>
      <c r="B810" s="256"/>
    </row>
    <row r="811" ht="15.75" customHeight="1">
      <c r="A811" s="255"/>
      <c r="B811" s="256"/>
    </row>
    <row r="812" ht="15.75" customHeight="1">
      <c r="A812" s="255"/>
      <c r="B812" s="256"/>
    </row>
    <row r="813" ht="15.75" customHeight="1">
      <c r="A813" s="255"/>
      <c r="B813" s="256"/>
    </row>
    <row r="814" ht="15.75" customHeight="1">
      <c r="A814" s="255"/>
      <c r="B814" s="256"/>
    </row>
    <row r="815" ht="15.75" customHeight="1">
      <c r="A815" s="255"/>
      <c r="B815" s="256"/>
    </row>
    <row r="816" ht="15.75" customHeight="1">
      <c r="A816" s="255"/>
      <c r="B816" s="256"/>
    </row>
    <row r="817" ht="15.75" customHeight="1">
      <c r="A817" s="255"/>
      <c r="B817" s="256"/>
    </row>
    <row r="818" ht="15.75" customHeight="1">
      <c r="A818" s="255"/>
      <c r="B818" s="256"/>
    </row>
    <row r="819" ht="15.75" customHeight="1">
      <c r="A819" s="255"/>
      <c r="B819" s="256"/>
    </row>
    <row r="820" ht="15.75" customHeight="1">
      <c r="A820" s="255"/>
      <c r="B820" s="256"/>
    </row>
    <row r="821" ht="15.75" customHeight="1">
      <c r="A821" s="255"/>
      <c r="B821" s="256"/>
    </row>
    <row r="822" ht="15.75" customHeight="1">
      <c r="A822" s="255"/>
      <c r="B822" s="256"/>
    </row>
    <row r="823" ht="15.75" customHeight="1">
      <c r="A823" s="255"/>
      <c r="B823" s="256"/>
    </row>
    <row r="824" ht="15.75" customHeight="1">
      <c r="A824" s="255"/>
      <c r="B824" s="256"/>
    </row>
    <row r="825" ht="15.75" customHeight="1">
      <c r="A825" s="255"/>
      <c r="B825" s="256"/>
    </row>
    <row r="826" ht="15.75" customHeight="1">
      <c r="A826" s="255"/>
      <c r="B826" s="256"/>
    </row>
    <row r="827" ht="15.75" customHeight="1">
      <c r="A827" s="255"/>
      <c r="B827" s="256"/>
    </row>
    <row r="828" ht="15.75" customHeight="1">
      <c r="A828" s="255"/>
      <c r="B828" s="256"/>
    </row>
    <row r="829" ht="15.75" customHeight="1">
      <c r="A829" s="255"/>
      <c r="B829" s="256"/>
    </row>
    <row r="830" ht="15.75" customHeight="1">
      <c r="A830" s="255"/>
      <c r="B830" s="256"/>
    </row>
    <row r="831" ht="15.75" customHeight="1">
      <c r="A831" s="255"/>
      <c r="B831" s="256"/>
    </row>
    <row r="832" ht="15.75" customHeight="1">
      <c r="A832" s="255"/>
      <c r="B832" s="256"/>
    </row>
    <row r="833" ht="15.75" customHeight="1">
      <c r="A833" s="255"/>
      <c r="B833" s="256"/>
    </row>
    <row r="834" ht="15.75" customHeight="1">
      <c r="A834" s="255"/>
      <c r="B834" s="256"/>
    </row>
    <row r="835" ht="15.75" customHeight="1">
      <c r="A835" s="255"/>
      <c r="B835" s="256"/>
    </row>
    <row r="836" ht="15.75" customHeight="1">
      <c r="A836" s="255"/>
      <c r="B836" s="256"/>
    </row>
    <row r="837" ht="15.75" customHeight="1">
      <c r="A837" s="255"/>
      <c r="B837" s="256"/>
    </row>
    <row r="838" ht="15.75" customHeight="1">
      <c r="A838" s="255"/>
      <c r="B838" s="256"/>
    </row>
    <row r="839" ht="15.75" customHeight="1">
      <c r="A839" s="255"/>
      <c r="B839" s="256"/>
    </row>
    <row r="840" ht="15.75" customHeight="1">
      <c r="A840" s="255"/>
      <c r="B840" s="256"/>
    </row>
    <row r="841" ht="15.75" customHeight="1">
      <c r="A841" s="255"/>
      <c r="B841" s="256"/>
    </row>
    <row r="842" ht="15.75" customHeight="1">
      <c r="A842" s="255"/>
      <c r="B842" s="256"/>
    </row>
    <row r="843" ht="15.75" customHeight="1">
      <c r="A843" s="255"/>
      <c r="B843" s="256"/>
    </row>
    <row r="844" ht="15.75" customHeight="1">
      <c r="A844" s="255"/>
      <c r="B844" s="256"/>
    </row>
    <row r="845" ht="15.75" customHeight="1">
      <c r="A845" s="255"/>
      <c r="B845" s="256"/>
    </row>
    <row r="846" ht="15.75" customHeight="1">
      <c r="A846" s="255"/>
      <c r="B846" s="256"/>
    </row>
    <row r="847" ht="15.75" customHeight="1">
      <c r="A847" s="255"/>
      <c r="B847" s="256"/>
    </row>
    <row r="848" ht="15.75" customHeight="1">
      <c r="A848" s="255"/>
      <c r="B848" s="256"/>
    </row>
    <row r="849" ht="15.75" customHeight="1">
      <c r="A849" s="255"/>
      <c r="B849" s="256"/>
    </row>
    <row r="850" ht="15.75" customHeight="1">
      <c r="A850" s="255"/>
      <c r="B850" s="256"/>
    </row>
    <row r="851" ht="15.75" customHeight="1">
      <c r="A851" s="255"/>
      <c r="B851" s="256"/>
    </row>
    <row r="852" ht="15.75" customHeight="1">
      <c r="A852" s="255"/>
      <c r="B852" s="256"/>
    </row>
    <row r="853" ht="15.75" customHeight="1">
      <c r="A853" s="255"/>
      <c r="B853" s="256"/>
    </row>
    <row r="854" ht="15.75" customHeight="1">
      <c r="A854" s="255"/>
      <c r="B854" s="256"/>
    </row>
    <row r="855" ht="15.75" customHeight="1">
      <c r="A855" s="255"/>
      <c r="B855" s="256"/>
    </row>
    <row r="856" ht="15.75" customHeight="1">
      <c r="A856" s="255"/>
      <c r="B856" s="256"/>
    </row>
    <row r="857" ht="15.75" customHeight="1">
      <c r="A857" s="255"/>
      <c r="B857" s="256"/>
    </row>
    <row r="858" ht="15.75" customHeight="1">
      <c r="A858" s="255"/>
      <c r="B858" s="256"/>
    </row>
    <row r="859" ht="15.75" customHeight="1">
      <c r="A859" s="255"/>
      <c r="B859" s="256"/>
    </row>
    <row r="860" ht="15.75" customHeight="1">
      <c r="A860" s="255"/>
      <c r="B860" s="256"/>
    </row>
    <row r="861" ht="15.75" customHeight="1">
      <c r="A861" s="255"/>
      <c r="B861" s="256"/>
    </row>
    <row r="862" ht="15.75" customHeight="1">
      <c r="A862" s="255"/>
      <c r="B862" s="256"/>
    </row>
    <row r="863" ht="15.75" customHeight="1">
      <c r="A863" s="255"/>
      <c r="B863" s="256"/>
    </row>
    <row r="864" ht="15.75" customHeight="1">
      <c r="A864" s="255"/>
      <c r="B864" s="256"/>
    </row>
    <row r="865" ht="15.75" customHeight="1">
      <c r="A865" s="255"/>
      <c r="B865" s="256"/>
    </row>
    <row r="866" ht="15.75" customHeight="1">
      <c r="A866" s="255"/>
      <c r="B866" s="256"/>
    </row>
    <row r="867" ht="15.75" customHeight="1">
      <c r="A867" s="255"/>
      <c r="B867" s="256"/>
    </row>
    <row r="868" ht="15.75" customHeight="1">
      <c r="A868" s="255"/>
      <c r="B868" s="256"/>
    </row>
    <row r="869" ht="15.75" customHeight="1">
      <c r="A869" s="255"/>
      <c r="B869" s="256"/>
    </row>
    <row r="870" ht="15.75" customHeight="1">
      <c r="A870" s="255"/>
      <c r="B870" s="256"/>
    </row>
    <row r="871" ht="15.75" customHeight="1">
      <c r="A871" s="255"/>
      <c r="B871" s="256"/>
    </row>
    <row r="872" ht="15.75" customHeight="1">
      <c r="A872" s="255"/>
      <c r="B872" s="256"/>
    </row>
    <row r="873" ht="15.75" customHeight="1">
      <c r="A873" s="255"/>
      <c r="B873" s="256"/>
    </row>
    <row r="874" ht="15.75" customHeight="1">
      <c r="A874" s="255"/>
      <c r="B874" s="256"/>
    </row>
    <row r="875" ht="15.75" customHeight="1">
      <c r="A875" s="255"/>
      <c r="B875" s="256"/>
    </row>
    <row r="876" ht="15.75" customHeight="1">
      <c r="A876" s="255"/>
      <c r="B876" s="256"/>
    </row>
    <row r="877" ht="15.75" customHeight="1">
      <c r="A877" s="255"/>
      <c r="B877" s="256"/>
    </row>
    <row r="878" ht="15.75" customHeight="1">
      <c r="A878" s="255"/>
      <c r="B878" s="256"/>
    </row>
    <row r="879" ht="15.75" customHeight="1">
      <c r="A879" s="255"/>
      <c r="B879" s="256"/>
    </row>
    <row r="880" ht="15.75" customHeight="1">
      <c r="A880" s="255"/>
      <c r="B880" s="256"/>
    </row>
    <row r="881" ht="15.75" customHeight="1">
      <c r="A881" s="255"/>
      <c r="B881" s="256"/>
    </row>
    <row r="882" ht="15.75" customHeight="1">
      <c r="A882" s="255"/>
      <c r="B882" s="256"/>
    </row>
    <row r="883" ht="15.75" customHeight="1">
      <c r="A883" s="255"/>
      <c r="B883" s="256"/>
    </row>
    <row r="884" ht="15.75" customHeight="1">
      <c r="A884" s="255"/>
      <c r="B884" s="256"/>
    </row>
    <row r="885" ht="15.75" customHeight="1">
      <c r="A885" s="255"/>
      <c r="B885" s="256"/>
    </row>
    <row r="886" ht="15.75" customHeight="1">
      <c r="A886" s="255"/>
      <c r="B886" s="256"/>
    </row>
    <row r="887" ht="15.75" customHeight="1">
      <c r="A887" s="255"/>
      <c r="B887" s="256"/>
    </row>
    <row r="888" ht="15.75" customHeight="1">
      <c r="A888" s="255"/>
      <c r="B888" s="256"/>
    </row>
    <row r="889" ht="15.75" customHeight="1">
      <c r="A889" s="255"/>
      <c r="B889" s="256"/>
    </row>
    <row r="890" ht="15.75" customHeight="1">
      <c r="A890" s="255"/>
      <c r="B890" s="256"/>
    </row>
    <row r="891" ht="15.75" customHeight="1">
      <c r="A891" s="255"/>
      <c r="B891" s="256"/>
    </row>
    <row r="892" ht="15.75" customHeight="1">
      <c r="A892" s="255"/>
      <c r="B892" s="256"/>
    </row>
    <row r="893" ht="15.75" customHeight="1">
      <c r="A893" s="255"/>
      <c r="B893" s="256"/>
    </row>
    <row r="894" ht="15.75" customHeight="1">
      <c r="A894" s="255"/>
      <c r="B894" s="256"/>
    </row>
    <row r="895" ht="15.75" customHeight="1">
      <c r="A895" s="255"/>
      <c r="B895" s="256"/>
    </row>
    <row r="896" ht="15.75" customHeight="1">
      <c r="A896" s="255"/>
      <c r="B896" s="256"/>
    </row>
    <row r="897" ht="15.75" customHeight="1">
      <c r="A897" s="255"/>
      <c r="B897" s="256"/>
    </row>
    <row r="898" ht="15.75" customHeight="1">
      <c r="A898" s="255"/>
      <c r="B898" s="256"/>
    </row>
    <row r="899" ht="15.75" customHeight="1">
      <c r="A899" s="255"/>
      <c r="B899" s="256"/>
    </row>
    <row r="900" ht="15.75" customHeight="1">
      <c r="A900" s="255"/>
      <c r="B900" s="256"/>
    </row>
    <row r="901" ht="15.75" customHeight="1">
      <c r="A901" s="255"/>
      <c r="B901" s="256"/>
    </row>
    <row r="902" ht="15.75" customHeight="1">
      <c r="A902" s="255"/>
      <c r="B902" s="256"/>
    </row>
    <row r="903" ht="15.75" customHeight="1">
      <c r="A903" s="255"/>
      <c r="B903" s="256"/>
    </row>
    <row r="904" ht="15.75" customHeight="1">
      <c r="A904" s="255"/>
      <c r="B904" s="256"/>
    </row>
    <row r="905" ht="15.75" customHeight="1">
      <c r="A905" s="255"/>
      <c r="B905" s="256"/>
    </row>
    <row r="906" ht="15.75" customHeight="1">
      <c r="A906" s="255"/>
      <c r="B906" s="256"/>
    </row>
    <row r="907" ht="15.75" customHeight="1">
      <c r="A907" s="255"/>
      <c r="B907" s="256"/>
    </row>
    <row r="908" ht="15.75" customHeight="1">
      <c r="A908" s="255"/>
      <c r="B908" s="256"/>
    </row>
    <row r="909" ht="15.75" customHeight="1">
      <c r="A909" s="255"/>
      <c r="B909" s="256"/>
    </row>
    <row r="910" ht="15.75" customHeight="1">
      <c r="A910" s="255"/>
      <c r="B910" s="256"/>
    </row>
    <row r="911" ht="15.75" customHeight="1">
      <c r="A911" s="255"/>
      <c r="B911" s="256"/>
    </row>
    <row r="912" ht="15.75" customHeight="1">
      <c r="A912" s="255"/>
      <c r="B912" s="256"/>
    </row>
    <row r="913" ht="15.75" customHeight="1">
      <c r="A913" s="255"/>
      <c r="B913" s="256"/>
    </row>
    <row r="914" ht="15.75" customHeight="1">
      <c r="A914" s="255"/>
      <c r="B914" s="256"/>
    </row>
    <row r="915" ht="15.75" customHeight="1">
      <c r="A915" s="255"/>
      <c r="B915" s="256"/>
    </row>
    <row r="916" ht="15.75" customHeight="1">
      <c r="A916" s="255"/>
      <c r="B916" s="256"/>
    </row>
    <row r="917" ht="15.75" customHeight="1">
      <c r="A917" s="255"/>
      <c r="B917" s="256"/>
    </row>
    <row r="918" ht="15.75" customHeight="1">
      <c r="A918" s="255"/>
      <c r="B918" s="256"/>
    </row>
    <row r="919" ht="15.75" customHeight="1">
      <c r="A919" s="255"/>
      <c r="B919" s="256"/>
    </row>
    <row r="920" ht="15.75" customHeight="1">
      <c r="A920" s="255"/>
      <c r="B920" s="256"/>
    </row>
    <row r="921" ht="15.75" customHeight="1">
      <c r="A921" s="255"/>
      <c r="B921" s="256"/>
    </row>
    <row r="922" ht="15.75" customHeight="1">
      <c r="A922" s="255"/>
      <c r="B922" s="256"/>
    </row>
    <row r="923" ht="15.75" customHeight="1">
      <c r="A923" s="255"/>
      <c r="B923" s="256"/>
    </row>
    <row r="924" ht="15.75" customHeight="1">
      <c r="A924" s="255"/>
      <c r="B924" s="256"/>
    </row>
    <row r="925" ht="15.75" customHeight="1">
      <c r="A925" s="255"/>
      <c r="B925" s="256"/>
    </row>
    <row r="926" ht="15.75" customHeight="1">
      <c r="A926" s="255"/>
      <c r="B926" s="256"/>
    </row>
    <row r="927" ht="15.75" customHeight="1">
      <c r="A927" s="255"/>
      <c r="B927" s="256"/>
    </row>
    <row r="928" ht="15.75" customHeight="1">
      <c r="A928" s="255"/>
      <c r="B928" s="256"/>
    </row>
    <row r="929" ht="15.75" customHeight="1">
      <c r="A929" s="255"/>
      <c r="B929" s="256"/>
    </row>
    <row r="930" ht="15.75" customHeight="1">
      <c r="A930" s="255"/>
      <c r="B930" s="256"/>
    </row>
    <row r="931" ht="15.75" customHeight="1">
      <c r="A931" s="255"/>
      <c r="B931" s="256"/>
    </row>
    <row r="932" ht="15.75" customHeight="1">
      <c r="A932" s="255"/>
      <c r="B932" s="256"/>
    </row>
    <row r="933" ht="15.75" customHeight="1">
      <c r="A933" s="255"/>
      <c r="B933" s="256"/>
    </row>
    <row r="934" ht="15.75" customHeight="1">
      <c r="A934" s="255"/>
      <c r="B934" s="256"/>
    </row>
    <row r="935" ht="15.75" customHeight="1">
      <c r="A935" s="255"/>
      <c r="B935" s="256"/>
    </row>
    <row r="936" ht="15.75" customHeight="1">
      <c r="A936" s="255"/>
      <c r="B936" s="256"/>
    </row>
    <row r="937" ht="15.75" customHeight="1">
      <c r="A937" s="255"/>
      <c r="B937" s="256"/>
    </row>
    <row r="938" ht="15.75" customHeight="1">
      <c r="A938" s="255"/>
      <c r="B938" s="256"/>
    </row>
    <row r="939" ht="15.75" customHeight="1">
      <c r="A939" s="255"/>
      <c r="B939" s="256"/>
    </row>
    <row r="940" ht="15.75" customHeight="1">
      <c r="A940" s="255"/>
      <c r="B940" s="256"/>
    </row>
    <row r="941" ht="15.75" customHeight="1">
      <c r="A941" s="255"/>
      <c r="B941" s="256"/>
    </row>
    <row r="942" ht="15.75" customHeight="1">
      <c r="A942" s="255"/>
      <c r="B942" s="256"/>
    </row>
    <row r="943" ht="15.75" customHeight="1">
      <c r="A943" s="255"/>
      <c r="B943" s="256"/>
    </row>
    <row r="944" ht="15.75" customHeight="1">
      <c r="A944" s="255"/>
      <c r="B944" s="256"/>
    </row>
    <row r="945" ht="15.75" customHeight="1">
      <c r="A945" s="255"/>
      <c r="B945" s="256"/>
    </row>
    <row r="946" ht="15.75" customHeight="1">
      <c r="A946" s="255"/>
      <c r="B946" s="256"/>
    </row>
    <row r="947" ht="15.75" customHeight="1">
      <c r="A947" s="255"/>
      <c r="B947" s="256"/>
    </row>
    <row r="948" ht="15.75" customHeight="1">
      <c r="A948" s="255"/>
      <c r="B948" s="256"/>
    </row>
    <row r="949" ht="15.75" customHeight="1">
      <c r="A949" s="255"/>
      <c r="B949" s="256"/>
    </row>
    <row r="950" ht="15.75" customHeight="1">
      <c r="A950" s="255"/>
      <c r="B950" s="256"/>
    </row>
    <row r="951" ht="15.75" customHeight="1">
      <c r="A951" s="255"/>
      <c r="B951" s="256"/>
    </row>
    <row r="952" ht="15.75" customHeight="1">
      <c r="A952" s="255"/>
      <c r="B952" s="256"/>
    </row>
    <row r="953" ht="15.75" customHeight="1">
      <c r="A953" s="255"/>
      <c r="B953" s="256"/>
    </row>
    <row r="954" ht="15.75" customHeight="1">
      <c r="A954" s="255"/>
      <c r="B954" s="256"/>
    </row>
    <row r="955" ht="15.75" customHeight="1">
      <c r="A955" s="255"/>
      <c r="B955" s="256"/>
    </row>
    <row r="956" ht="15.75" customHeight="1">
      <c r="A956" s="255"/>
      <c r="B956" s="256"/>
    </row>
    <row r="957" ht="15.75" customHeight="1">
      <c r="A957" s="255"/>
      <c r="B957" s="256"/>
    </row>
    <row r="958" ht="15.75" customHeight="1">
      <c r="A958" s="255"/>
      <c r="B958" s="256"/>
    </row>
    <row r="959" ht="15.75" customHeight="1">
      <c r="A959" s="255"/>
      <c r="B959" s="256"/>
    </row>
    <row r="960" ht="15.75" customHeight="1">
      <c r="A960" s="255"/>
      <c r="B960" s="256"/>
    </row>
    <row r="961" ht="15.75" customHeight="1">
      <c r="A961" s="255"/>
      <c r="B961" s="256"/>
    </row>
    <row r="962" ht="15.75" customHeight="1">
      <c r="A962" s="255"/>
      <c r="B962" s="256"/>
    </row>
    <row r="963" ht="15.75" customHeight="1">
      <c r="A963" s="255"/>
      <c r="B963" s="256"/>
    </row>
    <row r="964" ht="15.75" customHeight="1">
      <c r="A964" s="255"/>
      <c r="B964" s="256"/>
    </row>
    <row r="965" ht="15.75" customHeight="1">
      <c r="A965" s="255"/>
      <c r="B965" s="256"/>
    </row>
    <row r="966" ht="15.75" customHeight="1">
      <c r="A966" s="255"/>
      <c r="B966" s="256"/>
    </row>
    <row r="967" ht="15.75" customHeight="1">
      <c r="A967" s="255"/>
      <c r="B967" s="256"/>
    </row>
    <row r="968" ht="15.75" customHeight="1">
      <c r="A968" s="255"/>
      <c r="B968" s="256"/>
    </row>
    <row r="969" ht="15.75" customHeight="1">
      <c r="A969" s="255"/>
      <c r="B969" s="256"/>
    </row>
    <row r="970" ht="15.75" customHeight="1">
      <c r="A970" s="255"/>
      <c r="B970" s="256"/>
    </row>
    <row r="971" ht="15.75" customHeight="1">
      <c r="A971" s="255"/>
      <c r="B971" s="256"/>
    </row>
    <row r="972" ht="15.75" customHeight="1">
      <c r="A972" s="255"/>
      <c r="B972" s="256"/>
    </row>
    <row r="973" ht="15.75" customHeight="1">
      <c r="A973" s="255"/>
      <c r="B973" s="256"/>
    </row>
    <row r="974" ht="15.75" customHeight="1">
      <c r="A974" s="255"/>
      <c r="B974" s="256"/>
    </row>
    <row r="975" ht="15.75" customHeight="1">
      <c r="A975" s="255"/>
      <c r="B975" s="256"/>
    </row>
    <row r="976" ht="15.75" customHeight="1">
      <c r="A976" s="255"/>
      <c r="B976" s="256"/>
    </row>
    <row r="977" ht="15.75" customHeight="1">
      <c r="A977" s="255"/>
      <c r="B977" s="256"/>
    </row>
    <row r="978" ht="15.75" customHeight="1">
      <c r="A978" s="255"/>
      <c r="B978" s="256"/>
    </row>
    <row r="979" ht="15.75" customHeight="1">
      <c r="A979" s="255"/>
      <c r="B979" s="256"/>
    </row>
    <row r="980" ht="15.75" customHeight="1">
      <c r="A980" s="255"/>
      <c r="B980" s="256"/>
    </row>
    <row r="981" ht="15.75" customHeight="1">
      <c r="A981" s="255"/>
      <c r="B981" s="256"/>
    </row>
    <row r="982" ht="15.75" customHeight="1">
      <c r="A982" s="255"/>
      <c r="B982" s="256"/>
    </row>
    <row r="983" ht="15.75" customHeight="1">
      <c r="A983" s="255"/>
      <c r="B983" s="256"/>
    </row>
    <row r="984" ht="15.75" customHeight="1">
      <c r="A984" s="255"/>
      <c r="B984" s="256"/>
    </row>
    <row r="985" ht="15.75" customHeight="1">
      <c r="A985" s="255"/>
      <c r="B985" s="256"/>
    </row>
    <row r="986" ht="15.75" customHeight="1">
      <c r="A986" s="255"/>
      <c r="B986" s="256"/>
    </row>
    <row r="987" ht="15.75" customHeight="1">
      <c r="A987" s="255"/>
      <c r="B987" s="256"/>
    </row>
    <row r="988" ht="15.75" customHeight="1">
      <c r="A988" s="255"/>
      <c r="B988" s="256"/>
    </row>
    <row r="989" ht="15.75" customHeight="1">
      <c r="A989" s="255"/>
      <c r="B989" s="256"/>
    </row>
    <row r="990" ht="15.75" customHeight="1">
      <c r="A990" s="255"/>
      <c r="B990" s="256"/>
    </row>
    <row r="991" ht="15.75" customHeight="1">
      <c r="A991" s="255"/>
      <c r="B991" s="256"/>
    </row>
    <row r="992" ht="15.75" customHeight="1">
      <c r="A992" s="255"/>
      <c r="B992" s="256"/>
    </row>
    <row r="993" ht="15.75" customHeight="1">
      <c r="A993" s="255"/>
      <c r="B993" s="256"/>
    </row>
    <row r="994" ht="15.75" customHeight="1">
      <c r="A994" s="255"/>
      <c r="B994" s="256"/>
    </row>
    <row r="995" ht="15.75" customHeight="1">
      <c r="A995" s="255"/>
      <c r="B995" s="256"/>
    </row>
    <row r="996" ht="15.75" customHeight="1">
      <c r="A996" s="255"/>
      <c r="B996" s="256"/>
    </row>
    <row r="997" ht="15.75" customHeight="1">
      <c r="A997" s="255"/>
      <c r="B997" s="256"/>
    </row>
    <row r="998" ht="15.75" customHeight="1">
      <c r="A998" s="255"/>
      <c r="B998" s="256"/>
    </row>
    <row r="999" ht="15.75" customHeight="1">
      <c r="A999" s="255"/>
      <c r="B999" s="256"/>
    </row>
    <row r="1000" ht="15.75" customHeight="1">
      <c r="A1000" s="255"/>
      <c r="B1000" s="256"/>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xSplit="2.0" ySplit="6.0" topLeftCell="C7" activePane="bottomRight" state="frozen"/>
      <selection activeCell="C1" sqref="C1" pane="topRight"/>
      <selection activeCell="A7" sqref="A7" pane="bottomLeft"/>
      <selection activeCell="C7" sqref="C7" pane="bottomRight"/>
    </sheetView>
  </sheetViews>
  <sheetFormatPr customHeight="1" defaultColWidth="14.43" defaultRowHeight="15.0"/>
  <cols>
    <col customWidth="1" min="1" max="1" width="6.43"/>
    <col customWidth="1" min="2" max="2" width="7.71"/>
    <col customWidth="1" min="3" max="3" width="76.71"/>
    <col customWidth="1" min="4" max="4" width="15.0"/>
    <col customWidth="1" min="5" max="5" width="24.29"/>
    <col customWidth="1" min="6" max="6" width="25.71"/>
    <col customWidth="1" min="7" max="7" width="12.29"/>
    <col customWidth="1" min="8" max="8" width="8.71"/>
    <col customWidth="1" min="9" max="9" width="10.71"/>
    <col customWidth="1" min="10" max="10" width="10.57"/>
    <col customWidth="1" min="11" max="11" width="9.57"/>
    <col customWidth="1" min="12" max="26" width="8.71"/>
  </cols>
  <sheetData>
    <row r="2">
      <c r="B2" s="259" t="s">
        <v>409</v>
      </c>
      <c r="C2" s="260" t="str">
        <f>'YE Statement (School &amp; CC)'!$D$3</f>
        <v/>
      </c>
      <c r="D2" s="72" t="s">
        <v>410</v>
      </c>
    </row>
    <row r="4">
      <c r="C4" s="261" t="s">
        <v>411</v>
      </c>
      <c r="D4" s="262" t="s">
        <v>412</v>
      </c>
      <c r="E4" s="263" t="s">
        <v>413</v>
      </c>
    </row>
    <row r="5">
      <c r="B5" s="264"/>
      <c r="C5" s="262"/>
    </row>
    <row r="6">
      <c r="B6" s="265"/>
      <c r="D6" s="264" t="s">
        <v>414</v>
      </c>
      <c r="E6" s="264"/>
      <c r="F6" s="264"/>
    </row>
    <row r="8">
      <c r="B8" s="266"/>
      <c r="C8" s="266"/>
      <c r="D8" s="261" t="s">
        <v>415</v>
      </c>
      <c r="E8" s="266"/>
      <c r="F8" s="266"/>
      <c r="G8" s="266"/>
    </row>
    <row r="9">
      <c r="C9" s="261" t="s">
        <v>416</v>
      </c>
      <c r="D9" s="264" t="s">
        <v>212</v>
      </c>
      <c r="E9" s="264"/>
      <c r="F9" s="264"/>
    </row>
    <row r="10">
      <c r="A10" s="267" t="s">
        <v>417</v>
      </c>
      <c r="B10" s="264" t="s">
        <v>322</v>
      </c>
      <c r="C10" s="268" t="s">
        <v>418</v>
      </c>
      <c r="D10" s="269"/>
      <c r="E10" s="150"/>
      <c r="F10" s="150"/>
    </row>
    <row r="11">
      <c r="A11" s="267" t="s">
        <v>419</v>
      </c>
      <c r="B11" s="264" t="s">
        <v>324</v>
      </c>
      <c r="C11" s="268" t="s">
        <v>420</v>
      </c>
      <c r="D11" s="269"/>
      <c r="E11" s="150"/>
      <c r="F11" s="150"/>
    </row>
    <row r="12">
      <c r="A12" s="264"/>
      <c r="B12" s="270"/>
      <c r="D12" s="150"/>
      <c r="E12" s="150"/>
      <c r="F12" s="150"/>
      <c r="G12" s="271"/>
    </row>
    <row r="13">
      <c r="B13" s="270"/>
      <c r="C13" s="265" t="s">
        <v>421</v>
      </c>
      <c r="D13" s="272">
        <f>D10-D11</f>
        <v>0</v>
      </c>
      <c r="E13" s="273"/>
      <c r="F13" s="273"/>
      <c r="G13" s="150"/>
    </row>
    <row r="14">
      <c r="B14" s="270"/>
      <c r="D14" s="150"/>
      <c r="E14" s="150"/>
      <c r="F14" s="150"/>
      <c r="G14" s="150"/>
    </row>
    <row r="15">
      <c r="B15" s="270"/>
      <c r="C15" s="266" t="s">
        <v>422</v>
      </c>
      <c r="D15" s="150"/>
      <c r="E15" s="150"/>
      <c r="F15" s="150"/>
      <c r="G15" s="150"/>
    </row>
    <row r="16">
      <c r="B16" s="270"/>
      <c r="D16" s="150"/>
      <c r="E16" s="150"/>
      <c r="F16" s="150"/>
      <c r="G16" s="150"/>
    </row>
    <row r="17">
      <c r="B17" s="270"/>
      <c r="C17" s="268" t="s">
        <v>423</v>
      </c>
      <c r="D17" s="269"/>
      <c r="E17" s="150"/>
      <c r="F17" s="150"/>
      <c r="G17" s="271"/>
      <c r="H17" s="150"/>
    </row>
    <row r="18">
      <c r="A18" s="267" t="s">
        <v>424</v>
      </c>
      <c r="B18" s="270"/>
      <c r="C18" s="268"/>
      <c r="D18" s="269"/>
      <c r="E18" s="150"/>
      <c r="F18" s="150"/>
      <c r="G18" s="271"/>
      <c r="H18" s="150"/>
    </row>
    <row r="19">
      <c r="A19" s="264"/>
      <c r="B19" s="270"/>
      <c r="C19" s="268"/>
      <c r="D19" s="269"/>
      <c r="E19" s="150"/>
      <c r="F19" s="150"/>
      <c r="G19" s="271"/>
      <c r="H19" s="150"/>
    </row>
    <row r="20">
      <c r="A20" s="264"/>
      <c r="B20" s="270"/>
      <c r="C20" s="268"/>
      <c r="D20" s="269"/>
      <c r="E20" s="150"/>
      <c r="F20" s="150"/>
      <c r="G20" s="271"/>
      <c r="H20" s="150"/>
    </row>
    <row r="21" ht="15.75" customHeight="1">
      <c r="A21" s="264"/>
      <c r="B21" s="270"/>
      <c r="C21" s="268"/>
      <c r="D21" s="269"/>
      <c r="E21" s="150"/>
      <c r="F21" s="150"/>
      <c r="G21" s="271"/>
      <c r="H21" s="150"/>
    </row>
    <row r="22" ht="15.75" customHeight="1">
      <c r="A22" s="264"/>
      <c r="B22" s="94"/>
      <c r="C22" s="274"/>
      <c r="D22" s="269"/>
      <c r="E22" s="150"/>
      <c r="F22" s="150"/>
      <c r="G22" s="271"/>
      <c r="H22" s="150"/>
    </row>
    <row r="23" ht="15.75" customHeight="1">
      <c r="D23" s="150"/>
      <c r="E23" s="150"/>
      <c r="F23" s="150"/>
    </row>
    <row r="24" ht="15.75" customHeight="1">
      <c r="C24" s="265" t="s">
        <v>425</v>
      </c>
      <c r="D24" s="272">
        <f>SUM(D17:D23)</f>
        <v>0</v>
      </c>
      <c r="F24" s="273"/>
    </row>
    <row r="25" ht="15.75" customHeight="1"/>
    <row r="26" ht="18.0" customHeight="1">
      <c r="C26" s="275" t="s">
        <v>426</v>
      </c>
      <c r="D26" s="276">
        <f>D13-D24</f>
        <v>0</v>
      </c>
      <c r="E26" s="277" t="str">
        <f>IF(D24='YE Statement (School &amp; CC)'!I196,"OK","error - continue   to step 4")</f>
        <v>OK</v>
      </c>
    </row>
    <row r="27" ht="15.75" customHeight="1">
      <c r="B27" s="265"/>
      <c r="D27" s="273"/>
    </row>
    <row r="28" ht="15.75" customHeight="1">
      <c r="C28" s="266" t="s">
        <v>427</v>
      </c>
      <c r="D28" s="278"/>
      <c r="G28" s="278"/>
      <c r="H28" s="278"/>
      <c r="I28" s="278"/>
    </row>
    <row r="29" ht="15.75" customHeight="1">
      <c r="D29" s="278"/>
      <c r="G29" s="278"/>
      <c r="H29" s="278"/>
      <c r="I29" s="278"/>
    </row>
    <row r="30" ht="15.75" customHeight="1">
      <c r="A30" s="267" t="s">
        <v>428</v>
      </c>
      <c r="C30" s="266" t="s">
        <v>429</v>
      </c>
    </row>
    <row r="31" ht="15.75" customHeight="1"/>
    <row r="32" ht="15.75" customHeight="1">
      <c r="B32" s="270" t="s">
        <v>430</v>
      </c>
      <c r="C32" s="274" t="s">
        <v>431</v>
      </c>
      <c r="D32" s="279" t="str">
        <f t="shared" ref="D32:D33" si="1">D10</f>
        <v/>
      </c>
    </row>
    <row r="33" ht="15.75" customHeight="1">
      <c r="B33" s="270" t="s">
        <v>432</v>
      </c>
      <c r="C33" s="274" t="s">
        <v>433</v>
      </c>
      <c r="D33" s="279" t="str">
        <f t="shared" si="1"/>
        <v/>
      </c>
    </row>
    <row r="34" ht="15.75" customHeight="1">
      <c r="B34" s="270" t="s">
        <v>434</v>
      </c>
      <c r="C34" s="280" t="s">
        <v>435</v>
      </c>
      <c r="D34" s="281">
        <f>D32-D33</f>
        <v>0</v>
      </c>
    </row>
    <row r="35" ht="15.75" customHeight="1">
      <c r="B35" s="270"/>
    </row>
    <row r="36" ht="15.75" customHeight="1">
      <c r="B36" s="270" t="s">
        <v>436</v>
      </c>
      <c r="C36" s="274" t="s">
        <v>437</v>
      </c>
      <c r="D36" s="279">
        <f>D24</f>
        <v>0</v>
      </c>
    </row>
    <row r="37" ht="30.0" customHeight="1">
      <c r="B37" s="270"/>
      <c r="C37" s="282" t="s">
        <v>438</v>
      </c>
    </row>
    <row r="38" ht="15.75" customHeight="1">
      <c r="B38" s="270"/>
      <c r="D38" s="250"/>
    </row>
    <row r="39" ht="15.75" customHeight="1">
      <c r="B39" s="270" t="s">
        <v>439</v>
      </c>
      <c r="C39" s="280" t="s">
        <v>440</v>
      </c>
      <c r="D39" s="283">
        <f>D34-D36</f>
        <v>0</v>
      </c>
    </row>
    <row r="40" ht="15.75" customHeight="1">
      <c r="B40" s="270"/>
      <c r="C40" s="265"/>
      <c r="D40" s="284"/>
    </row>
    <row r="41" ht="15.75" customHeight="1">
      <c r="B41" s="270" t="s">
        <v>441</v>
      </c>
      <c r="C41" s="285" t="s">
        <v>442</v>
      </c>
      <c r="D41" s="286"/>
    </row>
    <row r="42" ht="30.0" customHeight="1">
      <c r="B42" s="270"/>
      <c r="C42" s="287" t="s">
        <v>443</v>
      </c>
      <c r="D42" s="288"/>
    </row>
    <row r="43" ht="15.75" customHeight="1">
      <c r="B43" s="270"/>
      <c r="C43" s="265"/>
      <c r="D43" s="265"/>
    </row>
    <row r="44" ht="15.75" customHeight="1">
      <c r="B44" s="270" t="s">
        <v>444</v>
      </c>
      <c r="C44" s="274" t="s">
        <v>445</v>
      </c>
      <c r="D44" s="289"/>
      <c r="E44" s="290" t="s">
        <v>446</v>
      </c>
    </row>
    <row r="45" ht="15.75" customHeight="1">
      <c r="A45" s="264"/>
      <c r="B45" s="270"/>
      <c r="E45" s="291"/>
    </row>
    <row r="46" ht="15.75" customHeight="1">
      <c r="A46" s="264"/>
      <c r="B46" s="270"/>
      <c r="E46" s="86"/>
    </row>
    <row r="47" ht="15.0" customHeight="1">
      <c r="A47" s="264"/>
      <c r="B47" s="270"/>
      <c r="E47" s="292"/>
    </row>
    <row r="48" ht="15.75" customHeight="1">
      <c r="B48" s="270"/>
      <c r="C48" s="293" t="s">
        <v>447</v>
      </c>
    </row>
    <row r="49" ht="15.75" customHeight="1">
      <c r="B49" s="270"/>
      <c r="C49" s="94"/>
    </row>
    <row r="50" ht="15.75" customHeight="1">
      <c r="B50" s="270"/>
      <c r="C50" s="280" t="s">
        <v>448</v>
      </c>
      <c r="D50" s="283">
        <f>D39-D44</f>
        <v>0</v>
      </c>
    </row>
    <row r="51" ht="6.0" customHeight="1">
      <c r="B51" s="270"/>
      <c r="C51" s="294" t="s">
        <v>449</v>
      </c>
      <c r="D51" s="284"/>
    </row>
    <row r="52" ht="10.5" customHeight="1">
      <c r="B52" s="270"/>
      <c r="D52" s="284"/>
    </row>
    <row r="53" ht="15.75" customHeight="1">
      <c r="B53" s="270"/>
      <c r="D53" s="284"/>
    </row>
    <row r="54" ht="15.75" customHeight="1">
      <c r="B54" s="270"/>
    </row>
    <row r="55" ht="15.75" hidden="1" customHeight="1">
      <c r="A55" s="267" t="s">
        <v>450</v>
      </c>
      <c r="B55" s="270"/>
      <c r="C55" s="266" t="s">
        <v>451</v>
      </c>
    </row>
    <row r="56" ht="15.75" hidden="1" customHeight="1">
      <c r="B56" s="270"/>
      <c r="C56" s="266"/>
    </row>
    <row r="57" ht="15.75" hidden="1" customHeight="1">
      <c r="B57" s="270"/>
      <c r="C57" s="295" t="s">
        <v>452</v>
      </c>
    </row>
    <row r="58" ht="15.75" hidden="1" customHeight="1">
      <c r="B58" s="270"/>
      <c r="C58" s="295"/>
    </row>
    <row r="59" ht="15.75" hidden="1" customHeight="1">
      <c r="B59" s="270"/>
      <c r="C59" s="261" t="s">
        <v>453</v>
      </c>
    </row>
    <row r="60" ht="15.75" hidden="1" customHeight="1">
      <c r="B60" s="270"/>
      <c r="C60" s="274" t="s">
        <v>454</v>
      </c>
      <c r="D60" s="296">
        <f>D50</f>
        <v>0</v>
      </c>
    </row>
    <row r="61" ht="15.75" hidden="1" customHeight="1">
      <c r="B61" s="270"/>
      <c r="C61" s="274" t="s">
        <v>455</v>
      </c>
      <c r="D61" s="274"/>
    </row>
    <row r="62" ht="15.75" hidden="1" customHeight="1">
      <c r="B62" s="270"/>
    </row>
    <row r="63" ht="15.75" hidden="1" customHeight="1">
      <c r="B63" s="270"/>
      <c r="C63" s="266" t="s">
        <v>456</v>
      </c>
    </row>
    <row r="64" ht="15.75" hidden="1" customHeight="1">
      <c r="B64" s="270"/>
      <c r="C64" s="274" t="s">
        <v>457</v>
      </c>
      <c r="D64" s="296">
        <f>D60</f>
        <v>0</v>
      </c>
    </row>
    <row r="65" ht="15.75" hidden="1" customHeight="1">
      <c r="B65" s="270"/>
      <c r="C65" s="274" t="s">
        <v>458</v>
      </c>
      <c r="D65" s="274"/>
    </row>
    <row r="66" ht="15.75" hidden="1" customHeight="1">
      <c r="B66" s="270"/>
    </row>
    <row r="67" ht="15.75" hidden="1" customHeight="1">
      <c r="B67" s="270"/>
      <c r="C67" s="295" t="s">
        <v>459</v>
      </c>
    </row>
    <row r="68" ht="15.75" hidden="1" customHeight="1">
      <c r="B68" s="270"/>
    </row>
    <row r="69" ht="15.75" hidden="1" customHeight="1">
      <c r="B69" s="270"/>
      <c r="C69" s="261" t="s">
        <v>453</v>
      </c>
    </row>
    <row r="70" ht="15.75" hidden="1" customHeight="1">
      <c r="B70" s="270"/>
      <c r="C70" s="274" t="s">
        <v>460</v>
      </c>
      <c r="D70" s="274"/>
    </row>
    <row r="71" ht="15.75" hidden="1" customHeight="1">
      <c r="B71" s="270"/>
      <c r="C71" s="274" t="s">
        <v>461</v>
      </c>
      <c r="D71" s="274"/>
    </row>
    <row r="72" ht="15.75" hidden="1" customHeight="1">
      <c r="B72" s="270"/>
    </row>
    <row r="73" ht="15.75" hidden="1" customHeight="1">
      <c r="B73" s="270"/>
      <c r="C73" s="266" t="s">
        <v>456</v>
      </c>
    </row>
    <row r="74" ht="15.75" hidden="1" customHeight="1">
      <c r="B74" s="270"/>
      <c r="C74" s="72" t="s">
        <v>462</v>
      </c>
    </row>
    <row r="75" ht="15.75" hidden="1" customHeight="1">
      <c r="B75" s="270"/>
      <c r="C75" s="72" t="s">
        <v>463</v>
      </c>
    </row>
    <row r="76" ht="15.75" hidden="1" customHeight="1">
      <c r="B76" s="270"/>
    </row>
    <row r="77" ht="15.75" hidden="1" customHeight="1">
      <c r="A77" s="267" t="s">
        <v>464</v>
      </c>
      <c r="B77" s="270"/>
      <c r="C77" s="297" t="s">
        <v>465</v>
      </c>
    </row>
    <row r="78" ht="15.75" hidden="1" customHeight="1">
      <c r="B78" s="270"/>
      <c r="C78" s="298"/>
    </row>
    <row r="79" ht="15.75" hidden="1" customHeight="1">
      <c r="B79" s="270"/>
      <c r="C79" s="299" t="s">
        <v>466</v>
      </c>
      <c r="F79" s="295"/>
      <c r="G79" s="295"/>
      <c r="H79" s="295"/>
      <c r="I79" s="295"/>
      <c r="J79" s="295"/>
      <c r="K79" s="295"/>
    </row>
    <row r="80" ht="15.75" hidden="1" customHeight="1">
      <c r="B80" s="270"/>
      <c r="F80" s="295"/>
      <c r="G80" s="295"/>
      <c r="H80" s="295"/>
      <c r="I80" s="295"/>
      <c r="J80" s="295"/>
      <c r="K80" s="295"/>
    </row>
    <row r="81" ht="15.75" hidden="1" customHeight="1">
      <c r="B81" s="270"/>
      <c r="F81" s="295"/>
      <c r="G81" s="295"/>
      <c r="H81" s="295"/>
      <c r="I81" s="295"/>
      <c r="J81" s="295"/>
      <c r="K81" s="295"/>
    </row>
    <row r="82" ht="15.75" hidden="1" customHeight="1">
      <c r="B82" s="270"/>
    </row>
    <row r="83" ht="15.75" customHeight="1">
      <c r="B83" s="270"/>
      <c r="C83" s="295"/>
    </row>
    <row r="84" ht="15.75" customHeight="1">
      <c r="B84" s="270"/>
    </row>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E26:E28"/>
    <mergeCell ref="C42:D42"/>
    <mergeCell ref="E44:E46"/>
    <mergeCell ref="C51:C53"/>
    <mergeCell ref="C79:E81"/>
  </mergeCells>
  <printOptions/>
  <pageMargins bottom="0.7480314960629921" footer="0.0" header="0.0" left="0.7086614173228347" right="0.7086614173228347" top="0.7480314960629921"/>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4.43" defaultRowHeight="15.0"/>
  <cols>
    <col customWidth="1" min="1" max="1" width="11.29"/>
    <col customWidth="1" min="2" max="2" width="41.29"/>
    <col customWidth="1" min="3" max="3" width="11.43"/>
    <col customWidth="1" min="4" max="4" width="14.71"/>
    <col customWidth="1" min="5" max="5" width="16.29"/>
    <col customWidth="1" min="6" max="6" width="14.43"/>
    <col customWidth="1" min="7" max="8" width="14.29"/>
    <col customWidth="1" min="9" max="9" width="45.0"/>
    <col customWidth="1" min="10" max="10" width="41.43"/>
    <col customWidth="1" min="11" max="26" width="8.71"/>
  </cols>
  <sheetData>
    <row r="1">
      <c r="A1" s="300" t="s">
        <v>467</v>
      </c>
      <c r="B1" s="94" t="s">
        <v>468</v>
      </c>
      <c r="C1" s="300" t="s">
        <v>467</v>
      </c>
      <c r="D1" s="301" t="s">
        <v>469</v>
      </c>
      <c r="E1" s="301" t="s">
        <v>470</v>
      </c>
      <c r="F1" s="301" t="s">
        <v>471</v>
      </c>
      <c r="G1" s="301" t="s">
        <v>472</v>
      </c>
      <c r="H1" s="301" t="s">
        <v>473</v>
      </c>
      <c r="I1" s="301" t="s">
        <v>474</v>
      </c>
      <c r="J1" s="302" t="s">
        <v>475</v>
      </c>
    </row>
    <row r="2">
      <c r="A2" s="303" t="s">
        <v>476</v>
      </c>
      <c r="B2" s="274" t="s">
        <v>477</v>
      </c>
      <c r="C2" s="303" t="s">
        <v>476</v>
      </c>
      <c r="D2" s="304">
        <f t="shared" ref="D2:D18" si="1">+E2+F2</f>
        <v>-301738.22</v>
      </c>
      <c r="E2" s="304">
        <v>-301738.22</v>
      </c>
      <c r="F2" s="304">
        <v>0.0</v>
      </c>
      <c r="G2" s="304">
        <v>35516.520000000004</v>
      </c>
      <c r="H2" s="224">
        <f t="shared" ref="H2:H18" si="2">SUM(E2:G2)</f>
        <v>-266221.7</v>
      </c>
      <c r="I2" s="305" t="s">
        <v>478</v>
      </c>
      <c r="J2" s="305" t="s">
        <v>479</v>
      </c>
    </row>
    <row r="3">
      <c r="A3" s="303" t="s">
        <v>480</v>
      </c>
      <c r="B3" s="274" t="s">
        <v>481</v>
      </c>
      <c r="C3" s="303" t="s">
        <v>480</v>
      </c>
      <c r="D3" s="304">
        <f t="shared" si="1"/>
        <v>98911.31</v>
      </c>
      <c r="E3" s="304">
        <v>98911.31</v>
      </c>
      <c r="F3" s="304">
        <v>0.0</v>
      </c>
      <c r="G3" s="304">
        <v>0.0</v>
      </c>
      <c r="H3" s="224">
        <f t="shared" si="2"/>
        <v>98911.31</v>
      </c>
      <c r="I3" s="305" t="s">
        <v>482</v>
      </c>
      <c r="J3" s="305" t="s">
        <v>483</v>
      </c>
    </row>
    <row r="4">
      <c r="A4" s="303" t="s">
        <v>484</v>
      </c>
      <c r="B4" s="274" t="s">
        <v>485</v>
      </c>
      <c r="C4" s="303" t="s">
        <v>484</v>
      </c>
      <c r="D4" s="304">
        <f t="shared" si="1"/>
        <v>401347.8</v>
      </c>
      <c r="E4" s="304">
        <v>401347.8</v>
      </c>
      <c r="F4" s="304">
        <v>0.0</v>
      </c>
      <c r="G4" s="304">
        <v>36399.229999999996</v>
      </c>
      <c r="H4" s="224">
        <f t="shared" si="2"/>
        <v>437747.03</v>
      </c>
      <c r="I4" s="305" t="s">
        <v>486</v>
      </c>
      <c r="J4" s="305" t="s">
        <v>487</v>
      </c>
    </row>
    <row r="5">
      <c r="A5" s="303" t="s">
        <v>488</v>
      </c>
      <c r="B5" s="274" t="s">
        <v>489</v>
      </c>
      <c r="C5" s="303" t="s">
        <v>488</v>
      </c>
      <c r="D5" s="304">
        <f t="shared" si="1"/>
        <v>465085.86</v>
      </c>
      <c r="E5" s="304">
        <v>465085.86</v>
      </c>
      <c r="F5" s="304">
        <v>0.0</v>
      </c>
      <c r="G5" s="304">
        <v>0.0</v>
      </c>
      <c r="H5" s="224">
        <f t="shared" si="2"/>
        <v>465085.86</v>
      </c>
      <c r="I5" s="305" t="s">
        <v>490</v>
      </c>
      <c r="J5" s="305" t="s">
        <v>491</v>
      </c>
    </row>
    <row r="6">
      <c r="A6" s="300" t="s">
        <v>492</v>
      </c>
      <c r="B6" s="274" t="s">
        <v>493</v>
      </c>
      <c r="C6" s="300" t="s">
        <v>492</v>
      </c>
      <c r="D6" s="304">
        <f t="shared" si="1"/>
        <v>-596155.31</v>
      </c>
      <c r="E6" s="304">
        <v>-596155.31</v>
      </c>
      <c r="F6" s="304">
        <v>0.0</v>
      </c>
      <c r="G6" s="304">
        <v>-1.000444171950221E-11</v>
      </c>
      <c r="H6" s="224">
        <f t="shared" si="2"/>
        <v>-596155.31</v>
      </c>
      <c r="I6" s="305" t="s">
        <v>494</v>
      </c>
      <c r="J6" s="305" t="s">
        <v>495</v>
      </c>
    </row>
    <row r="7">
      <c r="A7" s="270" t="s">
        <v>496</v>
      </c>
      <c r="B7" s="274" t="s">
        <v>497</v>
      </c>
      <c r="C7" s="270" t="s">
        <v>496</v>
      </c>
      <c r="D7" s="304">
        <f t="shared" si="1"/>
        <v>1084298</v>
      </c>
      <c r="E7" s="304">
        <v>1000524.69</v>
      </c>
      <c r="F7" s="304">
        <v>83773.30999999959</v>
      </c>
      <c r="G7" s="304">
        <v>0.0</v>
      </c>
      <c r="H7" s="224">
        <f t="shared" si="2"/>
        <v>1084298</v>
      </c>
      <c r="I7" s="305" t="s">
        <v>498</v>
      </c>
      <c r="J7" s="305" t="s">
        <v>499</v>
      </c>
    </row>
    <row r="8">
      <c r="A8" s="303" t="s">
        <v>500</v>
      </c>
      <c r="B8" s="274" t="s">
        <v>501</v>
      </c>
      <c r="C8" s="303" t="s">
        <v>500</v>
      </c>
      <c r="D8" s="304">
        <f t="shared" si="1"/>
        <v>36938.12</v>
      </c>
      <c r="E8" s="304">
        <v>36938.12</v>
      </c>
      <c r="F8" s="304">
        <v>0.0</v>
      </c>
      <c r="G8" s="304">
        <v>38564.25</v>
      </c>
      <c r="H8" s="224">
        <f t="shared" si="2"/>
        <v>75502.37</v>
      </c>
      <c r="I8" s="305" t="s">
        <v>502</v>
      </c>
      <c r="J8" s="305" t="s">
        <v>503</v>
      </c>
    </row>
    <row r="9">
      <c r="A9" s="303" t="s">
        <v>504</v>
      </c>
      <c r="B9" s="274" t="s">
        <v>505</v>
      </c>
      <c r="C9" s="303" t="s">
        <v>504</v>
      </c>
      <c r="D9" s="304">
        <f t="shared" si="1"/>
        <v>126765.17</v>
      </c>
      <c r="E9" s="304">
        <v>125825.55</v>
      </c>
      <c r="F9" s="304">
        <v>939.6200000001118</v>
      </c>
      <c r="G9" s="304">
        <v>43695.719999999994</v>
      </c>
      <c r="H9" s="224">
        <f t="shared" si="2"/>
        <v>170460.89</v>
      </c>
      <c r="I9" s="305" t="s">
        <v>506</v>
      </c>
      <c r="J9" s="305" t="s">
        <v>507</v>
      </c>
    </row>
    <row r="10" hidden="1">
      <c r="A10" s="303" t="s">
        <v>508</v>
      </c>
      <c r="B10" s="274" t="s">
        <v>509</v>
      </c>
      <c r="C10" s="303" t="s">
        <v>508</v>
      </c>
      <c r="D10" s="304">
        <f t="shared" si="1"/>
        <v>0</v>
      </c>
      <c r="E10" s="304"/>
      <c r="F10" s="304"/>
      <c r="G10" s="304"/>
      <c r="H10" s="224">
        <f t="shared" si="2"/>
        <v>0</v>
      </c>
      <c r="I10" s="305" t="s">
        <v>510</v>
      </c>
      <c r="J10" s="305" t="s">
        <v>511</v>
      </c>
    </row>
    <row r="11">
      <c r="A11" s="303" t="s">
        <v>512</v>
      </c>
      <c r="B11" s="274" t="s">
        <v>513</v>
      </c>
      <c r="C11" s="303" t="s">
        <v>512</v>
      </c>
      <c r="D11" s="304">
        <f t="shared" si="1"/>
        <v>-148578.26</v>
      </c>
      <c r="E11" s="304">
        <v>-148578.26</v>
      </c>
      <c r="F11" s="304">
        <v>0.0</v>
      </c>
      <c r="G11" s="304">
        <v>27713.739999999998</v>
      </c>
      <c r="H11" s="224">
        <f t="shared" si="2"/>
        <v>-120864.52</v>
      </c>
      <c r="I11" s="305" t="s">
        <v>514</v>
      </c>
      <c r="J11" s="305" t="s">
        <v>514</v>
      </c>
    </row>
    <row r="12">
      <c r="A12" s="303" t="s">
        <v>515</v>
      </c>
      <c r="B12" s="274" t="s">
        <v>516</v>
      </c>
      <c r="C12" s="303" t="s">
        <v>515</v>
      </c>
      <c r="D12" s="304">
        <f t="shared" si="1"/>
        <v>117452.84</v>
      </c>
      <c r="E12" s="304">
        <v>117452.84</v>
      </c>
      <c r="F12" s="304">
        <v>0.0</v>
      </c>
      <c r="G12" s="304">
        <v>79379.74</v>
      </c>
      <c r="H12" s="224">
        <f t="shared" si="2"/>
        <v>196832.58</v>
      </c>
      <c r="I12" s="305" t="s">
        <v>517</v>
      </c>
      <c r="J12" s="305" t="s">
        <v>518</v>
      </c>
    </row>
    <row r="13">
      <c r="A13" s="303" t="s">
        <v>519</v>
      </c>
      <c r="B13" s="274" t="s">
        <v>520</v>
      </c>
      <c r="C13" s="303" t="s">
        <v>519</v>
      </c>
      <c r="D13" s="304">
        <f t="shared" si="1"/>
        <v>-202383.4</v>
      </c>
      <c r="E13" s="304">
        <v>-202383.4</v>
      </c>
      <c r="F13" s="304">
        <v>0.0</v>
      </c>
      <c r="G13" s="304">
        <v>83709.20999999999</v>
      </c>
      <c r="H13" s="224">
        <f t="shared" si="2"/>
        <v>-118674.19</v>
      </c>
      <c r="I13" s="305" t="s">
        <v>521</v>
      </c>
      <c r="J13" s="305" t="s">
        <v>522</v>
      </c>
    </row>
    <row r="14">
      <c r="A14" s="303" t="s">
        <v>523</v>
      </c>
      <c r="B14" s="274" t="s">
        <v>524</v>
      </c>
      <c r="C14" s="303" t="s">
        <v>523</v>
      </c>
      <c r="D14" s="304">
        <f t="shared" si="1"/>
        <v>309789.75</v>
      </c>
      <c r="E14" s="304">
        <v>86921.5</v>
      </c>
      <c r="F14" s="304">
        <v>222868.25</v>
      </c>
      <c r="G14" s="304">
        <v>0.0</v>
      </c>
      <c r="H14" s="224">
        <f t="shared" si="2"/>
        <v>309789.75</v>
      </c>
      <c r="I14" s="305" t="s">
        <v>525</v>
      </c>
      <c r="J14" s="305" t="s">
        <v>526</v>
      </c>
    </row>
    <row r="15">
      <c r="A15" s="303" t="s">
        <v>527</v>
      </c>
      <c r="B15" s="274" t="s">
        <v>528</v>
      </c>
      <c r="C15" s="303" t="s">
        <v>527</v>
      </c>
      <c r="D15" s="304">
        <f t="shared" si="1"/>
        <v>461387.24</v>
      </c>
      <c r="E15" s="304">
        <v>300450.42</v>
      </c>
      <c r="F15" s="304">
        <v>160936.8200000031</v>
      </c>
      <c r="G15" s="304">
        <v>34825.619999999995</v>
      </c>
      <c r="H15" s="224">
        <f t="shared" si="2"/>
        <v>496212.86</v>
      </c>
      <c r="I15" s="305" t="s">
        <v>529</v>
      </c>
      <c r="J15" s="305" t="s">
        <v>530</v>
      </c>
    </row>
    <row r="16">
      <c r="A16" s="300" t="s">
        <v>531</v>
      </c>
      <c r="B16" s="280" t="s">
        <v>532</v>
      </c>
      <c r="C16" s="300" t="s">
        <v>531</v>
      </c>
      <c r="D16" s="304">
        <f t="shared" si="1"/>
        <v>6314.43</v>
      </c>
      <c r="E16" s="304">
        <v>6314.43</v>
      </c>
      <c r="F16" s="304">
        <v>0.0</v>
      </c>
      <c r="G16" s="304">
        <v>0.0</v>
      </c>
      <c r="H16" s="224">
        <f t="shared" si="2"/>
        <v>6314.43</v>
      </c>
      <c r="I16" s="305" t="s">
        <v>533</v>
      </c>
      <c r="J16" s="305" t="s">
        <v>534</v>
      </c>
    </row>
    <row r="17">
      <c r="A17" s="303" t="s">
        <v>535</v>
      </c>
      <c r="B17" s="274" t="s">
        <v>536</v>
      </c>
      <c r="C17" s="303" t="s">
        <v>535</v>
      </c>
      <c r="D17" s="304">
        <f t="shared" si="1"/>
        <v>-45471.1</v>
      </c>
      <c r="E17" s="304">
        <v>-45471.1</v>
      </c>
      <c r="F17" s="304">
        <v>0.0</v>
      </c>
      <c r="G17" s="304">
        <v>4370.940000000002</v>
      </c>
      <c r="H17" s="224">
        <f t="shared" si="2"/>
        <v>-41100.16</v>
      </c>
      <c r="I17" s="305" t="s">
        <v>537</v>
      </c>
      <c r="J17" s="305" t="s">
        <v>534</v>
      </c>
    </row>
    <row r="18">
      <c r="A18" s="303" t="s">
        <v>538</v>
      </c>
      <c r="B18" s="274" t="s">
        <v>539</v>
      </c>
      <c r="C18" s="303" t="s">
        <v>538</v>
      </c>
      <c r="D18" s="304">
        <f t="shared" si="1"/>
        <v>41330.91</v>
      </c>
      <c r="E18" s="304">
        <v>41330.91</v>
      </c>
      <c r="F18" s="304">
        <v>0.0</v>
      </c>
      <c r="G18" s="304">
        <v>3.637978807091713E-11</v>
      </c>
      <c r="H18" s="224">
        <f t="shared" si="2"/>
        <v>41330.91</v>
      </c>
      <c r="I18" s="305" t="s">
        <v>540</v>
      </c>
      <c r="J18" s="305" t="s">
        <v>541</v>
      </c>
    </row>
    <row r="19" hidden="1">
      <c r="A19" s="303" t="s">
        <v>542</v>
      </c>
      <c r="B19" s="274" t="s">
        <v>543</v>
      </c>
      <c r="C19" s="303" t="s">
        <v>542</v>
      </c>
      <c r="D19" s="304"/>
      <c r="E19" s="304"/>
      <c r="F19" s="304"/>
      <c r="G19" s="304"/>
      <c r="H19" s="224"/>
      <c r="I19" s="305" t="s">
        <v>510</v>
      </c>
      <c r="J19" s="72" t="s">
        <v>544</v>
      </c>
    </row>
    <row r="20">
      <c r="A20" s="303" t="s">
        <v>545</v>
      </c>
      <c r="B20" s="274" t="s">
        <v>546</v>
      </c>
      <c r="C20" s="303" t="s">
        <v>545</v>
      </c>
      <c r="D20" s="304">
        <f t="shared" ref="D20:D59" si="3">+E20+F20</f>
        <v>-1016710.33</v>
      </c>
      <c r="E20" s="304">
        <v>-987032.5</v>
      </c>
      <c r="F20" s="304">
        <v>-29677.830000000075</v>
      </c>
      <c r="G20" s="304">
        <v>62132.990000000005</v>
      </c>
      <c r="H20" s="224">
        <f t="shared" ref="H20:H59" si="4">SUM(E20:G20)</f>
        <v>-954577.34</v>
      </c>
      <c r="I20" s="305" t="s">
        <v>547</v>
      </c>
      <c r="J20" s="305" t="s">
        <v>548</v>
      </c>
    </row>
    <row r="21" ht="15.75" customHeight="1">
      <c r="A21" s="303" t="s">
        <v>549</v>
      </c>
      <c r="B21" s="306" t="s">
        <v>550</v>
      </c>
      <c r="C21" s="303" t="s">
        <v>549</v>
      </c>
      <c r="D21" s="304">
        <f t="shared" si="3"/>
        <v>271535.76</v>
      </c>
      <c r="E21" s="304">
        <v>240476.25</v>
      </c>
      <c r="F21" s="304">
        <v>31059.509999999194</v>
      </c>
      <c r="G21" s="304">
        <v>50908.829999999994</v>
      </c>
      <c r="H21" s="224">
        <f t="shared" si="4"/>
        <v>322444.59</v>
      </c>
      <c r="I21" s="305" t="s">
        <v>551</v>
      </c>
      <c r="J21" s="305" t="s">
        <v>551</v>
      </c>
    </row>
    <row r="22" ht="15.75" customHeight="1">
      <c r="A22" s="303">
        <v>2042864.0</v>
      </c>
      <c r="B22" s="306" t="s">
        <v>552</v>
      </c>
      <c r="C22" s="303">
        <v>2042864.0</v>
      </c>
      <c r="D22" s="304">
        <f t="shared" si="3"/>
        <v>518001.98</v>
      </c>
      <c r="E22" s="304">
        <v>518001.98</v>
      </c>
      <c r="F22" s="304">
        <v>0.0</v>
      </c>
      <c r="G22" s="304">
        <v>41569.0</v>
      </c>
      <c r="H22" s="224">
        <f t="shared" si="4"/>
        <v>559570.98</v>
      </c>
      <c r="I22" s="307" t="s">
        <v>553</v>
      </c>
      <c r="J22" s="308" t="s">
        <v>554</v>
      </c>
    </row>
    <row r="23" ht="15.75" customHeight="1">
      <c r="A23" s="270" t="s">
        <v>555</v>
      </c>
      <c r="B23" s="94" t="s">
        <v>556</v>
      </c>
      <c r="C23" s="270" t="s">
        <v>555</v>
      </c>
      <c r="D23" s="304">
        <f t="shared" si="3"/>
        <v>207827.24</v>
      </c>
      <c r="E23" s="304">
        <v>207827.24</v>
      </c>
      <c r="F23" s="304">
        <v>0.0</v>
      </c>
      <c r="G23" s="304">
        <v>20696.87</v>
      </c>
      <c r="H23" s="224">
        <f t="shared" si="4"/>
        <v>228524.11</v>
      </c>
      <c r="I23" s="305"/>
      <c r="J23" s="305" t="s">
        <v>557</v>
      </c>
    </row>
    <row r="24" ht="15.75" customHeight="1">
      <c r="A24" s="303" t="s">
        <v>558</v>
      </c>
      <c r="B24" s="306" t="s">
        <v>559</v>
      </c>
      <c r="C24" s="303" t="s">
        <v>558</v>
      </c>
      <c r="D24" s="304">
        <f t="shared" si="3"/>
        <v>77932.21</v>
      </c>
      <c r="E24" s="304">
        <v>77932.21</v>
      </c>
      <c r="F24" s="304">
        <v>0.0</v>
      </c>
      <c r="G24" s="304">
        <v>0.0</v>
      </c>
      <c r="H24" s="224">
        <f t="shared" si="4"/>
        <v>77932.21</v>
      </c>
      <c r="I24" s="307" t="s">
        <v>560</v>
      </c>
      <c r="J24" s="308" t="s">
        <v>561</v>
      </c>
    </row>
    <row r="25" ht="15.75" customHeight="1">
      <c r="A25" s="270" t="s">
        <v>562</v>
      </c>
      <c r="B25" s="306" t="s">
        <v>563</v>
      </c>
      <c r="C25" s="270" t="s">
        <v>562</v>
      </c>
      <c r="D25" s="304">
        <f t="shared" si="3"/>
        <v>-101293.69</v>
      </c>
      <c r="E25" s="304">
        <v>-101293.69</v>
      </c>
      <c r="F25" s="304">
        <v>0.0</v>
      </c>
      <c r="G25" s="304">
        <v>9614.519999999999</v>
      </c>
      <c r="H25" s="224">
        <f t="shared" si="4"/>
        <v>-91679.17</v>
      </c>
      <c r="I25" s="307" t="s">
        <v>564</v>
      </c>
      <c r="J25" s="308" t="s">
        <v>565</v>
      </c>
    </row>
    <row r="26" ht="15.75" customHeight="1">
      <c r="A26" s="309" t="s">
        <v>566</v>
      </c>
      <c r="B26" s="306" t="s">
        <v>567</v>
      </c>
      <c r="C26" s="309" t="s">
        <v>566</v>
      </c>
      <c r="D26" s="304">
        <f t="shared" si="3"/>
        <v>87944.89</v>
      </c>
      <c r="E26" s="304">
        <v>87944.89</v>
      </c>
      <c r="F26" s="304">
        <v>0.0</v>
      </c>
      <c r="G26" s="304">
        <v>11140.180000000004</v>
      </c>
      <c r="H26" s="224">
        <f t="shared" si="4"/>
        <v>99085.07</v>
      </c>
      <c r="I26" s="310" t="s">
        <v>568</v>
      </c>
      <c r="J26" s="311" t="s">
        <v>569</v>
      </c>
    </row>
    <row r="27" ht="15.75" customHeight="1">
      <c r="A27" s="303" t="s">
        <v>570</v>
      </c>
      <c r="B27" s="306" t="s">
        <v>571</v>
      </c>
      <c r="C27" s="303" t="s">
        <v>570</v>
      </c>
      <c r="D27" s="304">
        <f t="shared" si="3"/>
        <v>108370.08</v>
      </c>
      <c r="E27" s="304">
        <v>-192854.57</v>
      </c>
      <c r="F27" s="304">
        <v>301224.6500000004</v>
      </c>
      <c r="G27" s="304">
        <v>53163.229999999996</v>
      </c>
      <c r="H27" s="224">
        <f t="shared" si="4"/>
        <v>161533.31</v>
      </c>
      <c r="I27" s="307" t="s">
        <v>572</v>
      </c>
      <c r="J27" s="308" t="s">
        <v>573</v>
      </c>
    </row>
    <row r="28" ht="15.75" customHeight="1">
      <c r="A28" s="303" t="s">
        <v>574</v>
      </c>
      <c r="B28" s="306" t="s">
        <v>575</v>
      </c>
      <c r="C28" s="303" t="s">
        <v>574</v>
      </c>
      <c r="D28" s="304">
        <f t="shared" si="3"/>
        <v>181835.75</v>
      </c>
      <c r="E28" s="304">
        <v>181835.75</v>
      </c>
      <c r="F28" s="304">
        <v>0.0</v>
      </c>
      <c r="G28" s="304">
        <v>30801.88</v>
      </c>
      <c r="H28" s="224">
        <f t="shared" si="4"/>
        <v>212637.63</v>
      </c>
      <c r="I28" s="305"/>
      <c r="J28" s="305"/>
    </row>
    <row r="29" ht="15.75" customHeight="1">
      <c r="A29" s="303" t="s">
        <v>576</v>
      </c>
      <c r="B29" s="306" t="s">
        <v>577</v>
      </c>
      <c r="C29" s="303" t="s">
        <v>576</v>
      </c>
      <c r="D29" s="304">
        <f t="shared" si="3"/>
        <v>151736.9</v>
      </c>
      <c r="E29" s="304">
        <v>151736.9</v>
      </c>
      <c r="F29" s="304">
        <v>0.0</v>
      </c>
      <c r="G29" s="304">
        <v>0.6200000000244472</v>
      </c>
      <c r="H29" s="224">
        <f t="shared" si="4"/>
        <v>151737.52</v>
      </c>
      <c r="I29" s="312" t="s">
        <v>578</v>
      </c>
      <c r="J29" s="313" t="s">
        <v>579</v>
      </c>
    </row>
    <row r="30" ht="15.75" customHeight="1">
      <c r="A30" s="270" t="s">
        <v>580</v>
      </c>
      <c r="B30" s="94" t="s">
        <v>581</v>
      </c>
      <c r="C30" s="270" t="s">
        <v>580</v>
      </c>
      <c r="D30" s="304">
        <f t="shared" si="3"/>
        <v>-278404.54</v>
      </c>
      <c r="E30" s="304">
        <v>-278404.54</v>
      </c>
      <c r="F30" s="304">
        <v>0.0</v>
      </c>
      <c r="G30" s="304">
        <v>18971.27999999994</v>
      </c>
      <c r="H30" s="224">
        <f t="shared" si="4"/>
        <v>-259433.26</v>
      </c>
      <c r="I30" s="307" t="s">
        <v>582</v>
      </c>
      <c r="J30" s="308" t="s">
        <v>583</v>
      </c>
    </row>
    <row r="31" ht="15.75" customHeight="1">
      <c r="A31" s="303" t="s">
        <v>584</v>
      </c>
      <c r="B31" s="306" t="s">
        <v>585</v>
      </c>
      <c r="C31" s="303" t="s">
        <v>584</v>
      </c>
      <c r="D31" s="304">
        <f t="shared" si="3"/>
        <v>241691.6</v>
      </c>
      <c r="E31" s="304">
        <v>241691.6</v>
      </c>
      <c r="F31" s="304">
        <v>0.0</v>
      </c>
      <c r="G31" s="304">
        <v>0.0</v>
      </c>
      <c r="H31" s="224">
        <f t="shared" si="4"/>
        <v>241691.6</v>
      </c>
      <c r="I31" s="305"/>
      <c r="J31" s="314" t="s">
        <v>586</v>
      </c>
    </row>
    <row r="32" ht="15.75" customHeight="1">
      <c r="A32" s="270" t="s">
        <v>587</v>
      </c>
      <c r="B32" s="94" t="s">
        <v>588</v>
      </c>
      <c r="C32" s="270" t="s">
        <v>587</v>
      </c>
      <c r="D32" s="304">
        <f t="shared" si="3"/>
        <v>365786.47</v>
      </c>
      <c r="E32" s="304">
        <v>292465.38</v>
      </c>
      <c r="F32" s="304">
        <v>73321.08999999892</v>
      </c>
      <c r="G32" s="304">
        <v>0.0</v>
      </c>
      <c r="H32" s="224">
        <f t="shared" si="4"/>
        <v>365786.47</v>
      </c>
      <c r="I32" s="315" t="s">
        <v>589</v>
      </c>
      <c r="J32" s="316" t="s">
        <v>590</v>
      </c>
    </row>
    <row r="33" ht="15.75" customHeight="1">
      <c r="A33" s="303" t="s">
        <v>591</v>
      </c>
      <c r="B33" s="306" t="s">
        <v>592</v>
      </c>
      <c r="C33" s="303" t="s">
        <v>591</v>
      </c>
      <c r="D33" s="304">
        <f t="shared" si="3"/>
        <v>1257006.61</v>
      </c>
      <c r="E33" s="304">
        <v>1257006.61</v>
      </c>
      <c r="F33" s="304">
        <v>0.0</v>
      </c>
      <c r="G33" s="304">
        <v>45343.85</v>
      </c>
      <c r="H33" s="224">
        <f t="shared" si="4"/>
        <v>1302350.46</v>
      </c>
      <c r="I33" s="307" t="s">
        <v>593</v>
      </c>
      <c r="J33" s="308" t="s">
        <v>594</v>
      </c>
    </row>
    <row r="34" ht="15.75" customHeight="1">
      <c r="A34" s="303" t="s">
        <v>595</v>
      </c>
      <c r="B34" s="306" t="s">
        <v>596</v>
      </c>
      <c r="C34" s="303" t="s">
        <v>595</v>
      </c>
      <c r="D34" s="304">
        <f t="shared" si="3"/>
        <v>77024.86</v>
      </c>
      <c r="E34" s="304">
        <v>77024.86</v>
      </c>
      <c r="F34" s="304">
        <v>0.0</v>
      </c>
      <c r="G34" s="304">
        <v>115285.66</v>
      </c>
      <c r="H34" s="224">
        <f t="shared" si="4"/>
        <v>192310.52</v>
      </c>
      <c r="I34" s="307" t="s">
        <v>597</v>
      </c>
      <c r="J34" s="308" t="s">
        <v>598</v>
      </c>
    </row>
    <row r="35" ht="15.75" customHeight="1">
      <c r="A35" s="303" t="s">
        <v>599</v>
      </c>
      <c r="B35" s="306" t="s">
        <v>600</v>
      </c>
      <c r="C35" s="303" t="s">
        <v>599</v>
      </c>
      <c r="D35" s="304">
        <f t="shared" si="3"/>
        <v>-408383.76</v>
      </c>
      <c r="E35" s="304">
        <v>-408383.76</v>
      </c>
      <c r="F35" s="304">
        <v>0.0</v>
      </c>
      <c r="G35" s="304">
        <v>32094.89</v>
      </c>
      <c r="H35" s="224">
        <f t="shared" si="4"/>
        <v>-376288.87</v>
      </c>
      <c r="I35" s="307" t="s">
        <v>601</v>
      </c>
      <c r="J35" s="308" t="s">
        <v>601</v>
      </c>
    </row>
    <row r="36" ht="15.75" customHeight="1">
      <c r="A36" s="303" t="s">
        <v>602</v>
      </c>
      <c r="B36" s="306" t="s">
        <v>603</v>
      </c>
      <c r="C36" s="303" t="s">
        <v>602</v>
      </c>
      <c r="D36" s="304">
        <f t="shared" si="3"/>
        <v>126818.22</v>
      </c>
      <c r="E36" s="304">
        <v>126818.22</v>
      </c>
      <c r="F36" s="304">
        <v>0.0</v>
      </c>
      <c r="G36" s="304">
        <v>37910.37</v>
      </c>
      <c r="H36" s="224">
        <f t="shared" si="4"/>
        <v>164728.59</v>
      </c>
      <c r="I36" s="307" t="s">
        <v>604</v>
      </c>
      <c r="J36" s="308" t="s">
        <v>605</v>
      </c>
    </row>
    <row r="37" ht="15.75" customHeight="1">
      <c r="A37" s="303" t="s">
        <v>606</v>
      </c>
      <c r="B37" s="306" t="s">
        <v>607</v>
      </c>
      <c r="C37" s="303" t="s">
        <v>606</v>
      </c>
      <c r="D37" s="304">
        <f t="shared" si="3"/>
        <v>69638.63</v>
      </c>
      <c r="E37" s="304">
        <v>69638.63</v>
      </c>
      <c r="F37" s="304">
        <v>0.0</v>
      </c>
      <c r="G37" s="304">
        <v>0.0</v>
      </c>
      <c r="H37" s="224">
        <f t="shared" si="4"/>
        <v>69638.63</v>
      </c>
      <c r="I37" s="307" t="s">
        <v>608</v>
      </c>
      <c r="J37" s="308" t="s">
        <v>609</v>
      </c>
    </row>
    <row r="38" ht="15.75" customHeight="1">
      <c r="A38" s="270" t="s">
        <v>610</v>
      </c>
      <c r="B38" s="306" t="s">
        <v>611</v>
      </c>
      <c r="C38" s="270" t="s">
        <v>610</v>
      </c>
      <c r="D38" s="304">
        <f t="shared" si="3"/>
        <v>187202.72</v>
      </c>
      <c r="E38" s="304">
        <v>187202.72</v>
      </c>
      <c r="F38" s="304">
        <v>0.0</v>
      </c>
      <c r="G38" s="304">
        <v>0.0</v>
      </c>
      <c r="H38" s="224">
        <f t="shared" si="4"/>
        <v>187202.72</v>
      </c>
      <c r="I38" s="305"/>
      <c r="J38" s="307" t="s">
        <v>522</v>
      </c>
    </row>
    <row r="39" ht="15.75" customHeight="1">
      <c r="A39" s="270" t="s">
        <v>612</v>
      </c>
      <c r="B39" s="306" t="s">
        <v>613</v>
      </c>
      <c r="C39" s="270" t="s">
        <v>612</v>
      </c>
      <c r="D39" s="304">
        <f t="shared" si="3"/>
        <v>390592.71</v>
      </c>
      <c r="E39" s="304">
        <v>390592.71</v>
      </c>
      <c r="F39" s="304">
        <v>0.0</v>
      </c>
      <c r="G39" s="304">
        <v>0.0</v>
      </c>
      <c r="H39" s="224">
        <f t="shared" si="4"/>
        <v>390592.71</v>
      </c>
      <c r="I39" s="307" t="s">
        <v>614</v>
      </c>
      <c r="J39" s="308" t="s">
        <v>615</v>
      </c>
    </row>
    <row r="40" ht="15.75" customHeight="1">
      <c r="A40" s="270" t="s">
        <v>616</v>
      </c>
      <c r="B40" s="306" t="s">
        <v>617</v>
      </c>
      <c r="C40" s="270" t="s">
        <v>616</v>
      </c>
      <c r="D40" s="304">
        <f t="shared" si="3"/>
        <v>-7190.89</v>
      </c>
      <c r="E40" s="304">
        <v>-7190.89</v>
      </c>
      <c r="F40" s="304">
        <v>0.0</v>
      </c>
      <c r="G40" s="304">
        <v>0.0</v>
      </c>
      <c r="H40" s="224">
        <f t="shared" si="4"/>
        <v>-7190.89</v>
      </c>
      <c r="I40" s="305"/>
      <c r="J40" s="308" t="s">
        <v>618</v>
      </c>
    </row>
    <row r="41" ht="15.75" customHeight="1">
      <c r="A41" s="270" t="s">
        <v>619</v>
      </c>
      <c r="B41" s="306" t="s">
        <v>620</v>
      </c>
      <c r="C41" s="270" t="s">
        <v>619</v>
      </c>
      <c r="D41" s="304">
        <f t="shared" si="3"/>
        <v>173636.03</v>
      </c>
      <c r="E41" s="304">
        <v>173636.03</v>
      </c>
      <c r="F41" s="304">
        <v>0.0</v>
      </c>
      <c r="G41" s="304">
        <v>0.0</v>
      </c>
      <c r="H41" s="224">
        <f t="shared" si="4"/>
        <v>173636.03</v>
      </c>
      <c r="I41" s="307" t="s">
        <v>621</v>
      </c>
      <c r="J41" s="308" t="s">
        <v>622</v>
      </c>
    </row>
    <row r="42" ht="15.75" customHeight="1">
      <c r="A42" s="270" t="s">
        <v>623</v>
      </c>
      <c r="B42" s="94" t="s">
        <v>624</v>
      </c>
      <c r="C42" s="270" t="s">
        <v>623</v>
      </c>
      <c r="D42" s="304">
        <f t="shared" si="3"/>
        <v>-22078.35</v>
      </c>
      <c r="E42" s="304">
        <v>-22078.35</v>
      </c>
      <c r="F42" s="304">
        <v>0.0</v>
      </c>
      <c r="G42" s="304">
        <v>0.0</v>
      </c>
      <c r="H42" s="224">
        <f t="shared" si="4"/>
        <v>-22078.35</v>
      </c>
      <c r="I42" s="307" t="s">
        <v>625</v>
      </c>
      <c r="J42" s="308" t="s">
        <v>626</v>
      </c>
    </row>
    <row r="43" ht="15.75" customHeight="1">
      <c r="A43" s="303" t="s">
        <v>627</v>
      </c>
      <c r="B43" s="306" t="s">
        <v>628</v>
      </c>
      <c r="C43" s="303" t="s">
        <v>627</v>
      </c>
      <c r="D43" s="304">
        <f t="shared" si="3"/>
        <v>341539.21</v>
      </c>
      <c r="E43" s="304">
        <v>341539.21</v>
      </c>
      <c r="F43" s="304">
        <v>0.0</v>
      </c>
      <c r="G43" s="304">
        <v>0.0</v>
      </c>
      <c r="H43" s="224">
        <f t="shared" si="4"/>
        <v>341539.21</v>
      </c>
      <c r="I43" s="305" t="s">
        <v>629</v>
      </c>
      <c r="J43" s="307" t="s">
        <v>630</v>
      </c>
    </row>
    <row r="44" ht="15.75" customHeight="1">
      <c r="A44" s="303" t="s">
        <v>631</v>
      </c>
      <c r="B44" s="306" t="s">
        <v>632</v>
      </c>
      <c r="C44" s="303" t="s">
        <v>631</v>
      </c>
      <c r="D44" s="304">
        <f t="shared" si="3"/>
        <v>-142749.97</v>
      </c>
      <c r="E44" s="304">
        <v>-135878.59</v>
      </c>
      <c r="F44" s="304">
        <v>-6871.379999999888</v>
      </c>
      <c r="G44" s="304">
        <v>0.0</v>
      </c>
      <c r="H44" s="224">
        <f t="shared" si="4"/>
        <v>-142749.97</v>
      </c>
      <c r="I44" s="307" t="s">
        <v>553</v>
      </c>
      <c r="J44" s="308" t="s">
        <v>633</v>
      </c>
    </row>
    <row r="45" ht="15.75" customHeight="1">
      <c r="A45" s="274" t="s">
        <v>634</v>
      </c>
      <c r="B45" s="306" t="s">
        <v>635</v>
      </c>
      <c r="C45" s="274" t="s">
        <v>634</v>
      </c>
      <c r="D45" s="304">
        <f t="shared" si="3"/>
        <v>-881419.19</v>
      </c>
      <c r="E45" s="304">
        <v>-782733.58</v>
      </c>
      <c r="F45" s="304">
        <v>-98685.6100000008</v>
      </c>
      <c r="G45" s="304">
        <v>34074.92999999999</v>
      </c>
      <c r="H45" s="224">
        <f t="shared" si="4"/>
        <v>-847344.26</v>
      </c>
      <c r="I45" s="310" t="s">
        <v>636</v>
      </c>
      <c r="J45" s="316" t="s">
        <v>637</v>
      </c>
    </row>
    <row r="46" ht="15.75" customHeight="1">
      <c r="A46" s="303">
        <v>2042450.0</v>
      </c>
      <c r="B46" s="317" t="s">
        <v>638</v>
      </c>
      <c r="C46" s="303">
        <v>2042450.0</v>
      </c>
      <c r="D46" s="304">
        <f t="shared" si="3"/>
        <v>243608.94</v>
      </c>
      <c r="E46" s="304">
        <v>243608.94</v>
      </c>
      <c r="F46" s="304">
        <v>0.0</v>
      </c>
      <c r="G46" s="304">
        <v>-1.4551915228366852E-11</v>
      </c>
      <c r="H46" s="224">
        <f t="shared" si="4"/>
        <v>243608.94</v>
      </c>
      <c r="I46" s="305"/>
      <c r="J46" s="318" t="s">
        <v>639</v>
      </c>
    </row>
    <row r="47" ht="15.75" customHeight="1">
      <c r="A47" s="94" t="s">
        <v>640</v>
      </c>
      <c r="B47" s="94" t="s">
        <v>641</v>
      </c>
      <c r="C47" s="94" t="s">
        <v>640</v>
      </c>
      <c r="D47" s="304">
        <f t="shared" si="3"/>
        <v>-71495.89</v>
      </c>
      <c r="E47" s="304">
        <v>-71495.89</v>
      </c>
      <c r="F47" s="304">
        <v>0.0</v>
      </c>
      <c r="G47" s="304">
        <v>175.59999999999718</v>
      </c>
      <c r="H47" s="224">
        <f t="shared" si="4"/>
        <v>-71320.29</v>
      </c>
      <c r="I47" s="307" t="s">
        <v>642</v>
      </c>
      <c r="J47" s="308" t="s">
        <v>643</v>
      </c>
    </row>
    <row r="48" ht="15.75" customHeight="1">
      <c r="A48" s="303">
        <v>2044714.0</v>
      </c>
      <c r="B48" s="274" t="s">
        <v>644</v>
      </c>
      <c r="C48" s="303">
        <v>2044714.0</v>
      </c>
      <c r="D48" s="304">
        <f t="shared" si="3"/>
        <v>1644284.73</v>
      </c>
      <c r="E48" s="304">
        <v>1644284.73</v>
      </c>
      <c r="F48" s="304">
        <v>0.0</v>
      </c>
      <c r="G48" s="304">
        <v>1.4551915228366852E-10</v>
      </c>
      <c r="H48" s="224">
        <f t="shared" si="4"/>
        <v>1644284.73</v>
      </c>
      <c r="I48" s="307" t="s">
        <v>645</v>
      </c>
      <c r="J48" s="308" t="s">
        <v>646</v>
      </c>
    </row>
    <row r="49" ht="15.75" customHeight="1">
      <c r="A49" s="303">
        <v>2044283.0</v>
      </c>
      <c r="B49" s="274" t="s">
        <v>647</v>
      </c>
      <c r="C49" s="303">
        <v>2044283.0</v>
      </c>
      <c r="D49" s="304">
        <f t="shared" si="3"/>
        <v>409990.09</v>
      </c>
      <c r="E49" s="304">
        <v>409990.09</v>
      </c>
      <c r="F49" s="304">
        <v>0.0</v>
      </c>
      <c r="G49" s="304">
        <v>19284.27999999998</v>
      </c>
      <c r="H49" s="224">
        <f t="shared" si="4"/>
        <v>429274.37</v>
      </c>
      <c r="I49" s="305"/>
      <c r="J49" s="305"/>
    </row>
    <row r="50" ht="15.75" customHeight="1">
      <c r="A50" s="303">
        <v>2044641.0</v>
      </c>
      <c r="B50" s="274" t="s">
        <v>648</v>
      </c>
      <c r="C50" s="303">
        <v>2044641.0</v>
      </c>
      <c r="D50" s="304">
        <f t="shared" si="3"/>
        <v>214778.82</v>
      </c>
      <c r="E50" s="304">
        <v>214778.82</v>
      </c>
      <c r="F50" s="304">
        <v>0.0</v>
      </c>
      <c r="G50" s="304">
        <v>76902.57</v>
      </c>
      <c r="H50" s="224">
        <f t="shared" si="4"/>
        <v>291681.39</v>
      </c>
      <c r="I50" s="307" t="s">
        <v>649</v>
      </c>
      <c r="J50" s="308" t="s">
        <v>650</v>
      </c>
    </row>
    <row r="51" ht="15.75" customHeight="1">
      <c r="A51" s="319">
        <v>2044310.0</v>
      </c>
      <c r="B51" s="320" t="s">
        <v>651</v>
      </c>
      <c r="C51" s="319">
        <v>2044310.0</v>
      </c>
      <c r="D51" s="304">
        <f t="shared" si="3"/>
        <v>893342.52</v>
      </c>
      <c r="E51" s="304">
        <v>893342.52</v>
      </c>
      <c r="F51" s="304">
        <v>0.0</v>
      </c>
      <c r="G51" s="304">
        <v>0.0</v>
      </c>
      <c r="H51" s="224">
        <f t="shared" si="4"/>
        <v>893342.52</v>
      </c>
      <c r="I51" s="307" t="s">
        <v>652</v>
      </c>
      <c r="J51" s="308" t="s">
        <v>653</v>
      </c>
    </row>
    <row r="52" ht="15.75" customHeight="1">
      <c r="A52" s="303">
        <v>2044697.0</v>
      </c>
      <c r="B52" s="274" t="s">
        <v>654</v>
      </c>
      <c r="C52" s="303">
        <v>2044697.0</v>
      </c>
      <c r="D52" s="304">
        <f t="shared" si="3"/>
        <v>1643781.95</v>
      </c>
      <c r="E52" s="304">
        <v>1643781.95</v>
      </c>
      <c r="F52" s="304">
        <v>0.0</v>
      </c>
      <c r="G52" s="304">
        <v>0.0</v>
      </c>
      <c r="H52" s="224">
        <f t="shared" si="4"/>
        <v>1643781.95</v>
      </c>
      <c r="I52" s="94"/>
      <c r="J52" s="308" t="s">
        <v>655</v>
      </c>
    </row>
    <row r="53" ht="15.75" customHeight="1">
      <c r="A53" s="303">
        <v>2044318.0</v>
      </c>
      <c r="B53" s="274" t="s">
        <v>656</v>
      </c>
      <c r="C53" s="303">
        <v>2044318.0</v>
      </c>
      <c r="D53" s="304">
        <f t="shared" si="3"/>
        <v>18275.95</v>
      </c>
      <c r="E53" s="304">
        <v>18275.95</v>
      </c>
      <c r="F53" s="304">
        <v>0.0</v>
      </c>
      <c r="G53" s="304">
        <v>43086.659999999996</v>
      </c>
      <c r="H53" s="224">
        <f t="shared" si="4"/>
        <v>61362.61</v>
      </c>
      <c r="I53" s="307" t="s">
        <v>657</v>
      </c>
      <c r="J53" s="308" t="s">
        <v>657</v>
      </c>
    </row>
    <row r="54" ht="15.75" customHeight="1">
      <c r="A54" s="303" t="s">
        <v>658</v>
      </c>
      <c r="B54" s="274" t="s">
        <v>659</v>
      </c>
      <c r="C54" s="303" t="s">
        <v>658</v>
      </c>
      <c r="D54" s="304">
        <f t="shared" si="3"/>
        <v>165642.12</v>
      </c>
      <c r="E54" s="304">
        <v>-80155.07</v>
      </c>
      <c r="F54" s="304">
        <v>245797.18999999948</v>
      </c>
      <c r="G54" s="304">
        <v>21690.780000000006</v>
      </c>
      <c r="H54" s="224">
        <f t="shared" si="4"/>
        <v>187332.9</v>
      </c>
      <c r="I54" s="321" t="s">
        <v>660</v>
      </c>
      <c r="J54" s="322" t="s">
        <v>661</v>
      </c>
    </row>
    <row r="55" ht="15.75" customHeight="1">
      <c r="A55" s="303" t="s">
        <v>662</v>
      </c>
      <c r="B55" s="274" t="s">
        <v>663</v>
      </c>
      <c r="C55" s="303" t="s">
        <v>662</v>
      </c>
      <c r="D55" s="304">
        <f t="shared" si="3"/>
        <v>-1733.39</v>
      </c>
      <c r="E55" s="304">
        <v>-18420.56</v>
      </c>
      <c r="F55" s="304">
        <v>16687.170000000042</v>
      </c>
      <c r="G55" s="304">
        <v>9016.759999999998</v>
      </c>
      <c r="H55" s="224">
        <f t="shared" si="4"/>
        <v>7283.37</v>
      </c>
      <c r="I55" s="323" t="s">
        <v>664</v>
      </c>
      <c r="J55" s="324" t="s">
        <v>665</v>
      </c>
    </row>
    <row r="56" ht="15.75" customHeight="1">
      <c r="A56" s="303">
        <v>2047171.0</v>
      </c>
      <c r="B56" s="274" t="s">
        <v>666</v>
      </c>
      <c r="C56" s="303">
        <v>2047171.0</v>
      </c>
      <c r="D56" s="304">
        <f t="shared" si="3"/>
        <v>-100593</v>
      </c>
      <c r="E56" s="304">
        <v>-100593.0</v>
      </c>
      <c r="F56" s="304">
        <v>0.0</v>
      </c>
      <c r="G56" s="304">
        <v>6024.69</v>
      </c>
      <c r="H56" s="224">
        <f t="shared" si="4"/>
        <v>-94568.31</v>
      </c>
      <c r="I56" s="307" t="s">
        <v>667</v>
      </c>
      <c r="J56" s="308" t="s">
        <v>668</v>
      </c>
    </row>
    <row r="57" ht="15.75" customHeight="1">
      <c r="A57" s="303">
        <v>2047161.0</v>
      </c>
      <c r="B57" s="274" t="s">
        <v>669</v>
      </c>
      <c r="C57" s="303">
        <v>2047161.0</v>
      </c>
      <c r="D57" s="304">
        <f t="shared" si="3"/>
        <v>-1276319.1</v>
      </c>
      <c r="E57" s="304">
        <v>-1276319.1</v>
      </c>
      <c r="F57" s="304">
        <v>0.0</v>
      </c>
      <c r="G57" s="304">
        <v>41220.159999999974</v>
      </c>
      <c r="H57" s="224">
        <f t="shared" si="4"/>
        <v>-1235098.94</v>
      </c>
      <c r="I57" s="325" t="s">
        <v>670</v>
      </c>
      <c r="J57" s="326" t="s">
        <v>671</v>
      </c>
    </row>
    <row r="58" ht="15.75" customHeight="1">
      <c r="A58" s="303">
        <v>2041103.0</v>
      </c>
      <c r="B58" s="274" t="s">
        <v>672</v>
      </c>
      <c r="C58" s="303">
        <v>2041103.0</v>
      </c>
      <c r="D58" s="304">
        <f t="shared" si="3"/>
        <v>652305.53</v>
      </c>
      <c r="E58" s="304">
        <v>652305.53</v>
      </c>
      <c r="F58" s="304">
        <v>0.0</v>
      </c>
      <c r="G58" s="304">
        <v>58414.39</v>
      </c>
      <c r="H58" s="224">
        <f t="shared" si="4"/>
        <v>710719.92</v>
      </c>
      <c r="I58" s="305"/>
      <c r="J58" s="308" t="s">
        <v>655</v>
      </c>
    </row>
    <row r="59" ht="15.75" customHeight="1">
      <c r="A59" s="303">
        <v>2047097.0</v>
      </c>
      <c r="B59" s="274" t="s">
        <v>673</v>
      </c>
      <c r="C59" s="303">
        <v>2047097.0</v>
      </c>
      <c r="D59" s="304">
        <f t="shared" si="3"/>
        <v>178939.63</v>
      </c>
      <c r="E59" s="304">
        <v>178939.63</v>
      </c>
      <c r="F59" s="304">
        <v>0.0</v>
      </c>
      <c r="G59" s="304">
        <v>66860.62</v>
      </c>
      <c r="H59" s="224">
        <f t="shared" si="4"/>
        <v>245800.25</v>
      </c>
      <c r="I59" s="310" t="s">
        <v>674</v>
      </c>
      <c r="J59" s="311" t="s">
        <v>675</v>
      </c>
    </row>
    <row r="60" ht="15.75" customHeight="1">
      <c r="A60" s="270"/>
      <c r="B60" s="327" t="s">
        <v>676</v>
      </c>
      <c r="C60" s="270"/>
      <c r="D60" s="270"/>
      <c r="E60" s="270"/>
      <c r="F60" s="270"/>
      <c r="G60" s="270"/>
      <c r="H60" s="270"/>
      <c r="I60" s="270" t="s">
        <v>677</v>
      </c>
      <c r="J60" s="305" t="s">
        <v>526</v>
      </c>
    </row>
    <row r="61" ht="15.75" customHeight="1">
      <c r="A61" s="94"/>
      <c r="B61" s="328" t="s">
        <v>678</v>
      </c>
      <c r="C61" s="94"/>
      <c r="D61" s="329">
        <f t="shared" ref="D61:H61" si="5">SUM(D2:D60)</f>
        <v>8447995.19</v>
      </c>
      <c r="E61" s="329">
        <f t="shared" si="5"/>
        <v>7446622.4</v>
      </c>
      <c r="F61" s="330">
        <f t="shared" si="5"/>
        <v>1001372.79</v>
      </c>
      <c r="G61" s="329">
        <f t="shared" si="5"/>
        <v>1290560.58</v>
      </c>
      <c r="H61" s="329">
        <f t="shared" si="5"/>
        <v>9738555.77</v>
      </c>
      <c r="I61" s="331"/>
      <c r="J61" s="94"/>
    </row>
    <row r="62" ht="15.75" customHeight="1">
      <c r="A62" s="94"/>
      <c r="B62" s="94"/>
      <c r="C62" s="94"/>
      <c r="D62" s="332"/>
      <c r="E62" s="332"/>
      <c r="F62" s="333">
        <f>F61-42021</f>
        <v>959351.79</v>
      </c>
      <c r="G62" s="332"/>
      <c r="H62" s="334"/>
      <c r="I62" s="94"/>
      <c r="J62" s="94"/>
    </row>
    <row r="63" ht="15.75" customHeight="1">
      <c r="A63" s="94"/>
      <c r="B63" s="94"/>
      <c r="C63" s="94"/>
      <c r="D63" s="328"/>
      <c r="E63" s="335"/>
      <c r="F63" s="335"/>
      <c r="G63" s="335"/>
      <c r="H63" s="270"/>
      <c r="I63" s="94"/>
      <c r="J63" s="94"/>
    </row>
    <row r="64" ht="15.75" customHeight="1">
      <c r="A64" s="94"/>
      <c r="B64" s="270" t="s">
        <v>679</v>
      </c>
      <c r="C64" s="94"/>
      <c r="D64" s="270"/>
      <c r="E64" s="335">
        <f>+Balances!G59</f>
        <v>7957791.93</v>
      </c>
      <c r="F64" s="336"/>
      <c r="G64" s="335">
        <f>+Balances!G60</f>
        <v>1271276.73</v>
      </c>
      <c r="H64" s="270"/>
      <c r="I64" s="94"/>
      <c r="J64" s="94"/>
    </row>
    <row r="65" ht="15.75" customHeight="1">
      <c r="A65" s="94"/>
      <c r="B65" s="94"/>
      <c r="C65" s="94"/>
      <c r="D65" s="270"/>
      <c r="E65" s="270"/>
      <c r="F65" s="337"/>
      <c r="G65" s="333"/>
      <c r="H65" s="270"/>
      <c r="I65" s="94"/>
      <c r="J65" s="94"/>
    </row>
    <row r="66" ht="15.75" customHeight="1">
      <c r="A66" s="94"/>
      <c r="B66" s="94" t="s">
        <v>680</v>
      </c>
      <c r="C66" s="94"/>
      <c r="D66" s="270"/>
      <c r="E66" s="333">
        <f>+E61-E64</f>
        <v>-511169.53</v>
      </c>
      <c r="F66" s="337"/>
      <c r="G66" s="333">
        <f>+G61-G64</f>
        <v>19283.85</v>
      </c>
      <c r="H66" s="270"/>
      <c r="I66" s="94"/>
      <c r="J66" s="94"/>
    </row>
    <row r="67" ht="15.75" customHeight="1">
      <c r="A67" s="94"/>
      <c r="B67" s="94"/>
      <c r="C67" s="94"/>
      <c r="D67" s="270"/>
      <c r="E67" s="270"/>
      <c r="F67" s="270"/>
      <c r="G67" s="270"/>
      <c r="H67" s="270"/>
      <c r="I67" s="94"/>
      <c r="J67" s="94"/>
    </row>
    <row r="68" ht="15.75" customHeight="1">
      <c r="A68" s="94"/>
      <c r="B68" s="94"/>
      <c r="C68" s="94"/>
      <c r="D68" s="270"/>
      <c r="E68" s="270"/>
      <c r="F68" s="270"/>
      <c r="G68" s="270"/>
      <c r="H68" s="270"/>
      <c r="I68" s="94"/>
      <c r="J68" s="94"/>
    </row>
    <row r="69" ht="15.75" customHeight="1">
      <c r="A69" s="94"/>
      <c r="B69" s="94"/>
      <c r="C69" s="94"/>
      <c r="D69" s="270"/>
      <c r="E69" s="270"/>
      <c r="F69" s="270"/>
      <c r="G69" s="270"/>
      <c r="H69" s="270"/>
      <c r="I69" s="94"/>
      <c r="J69" s="94"/>
    </row>
    <row r="70" ht="15.75" customHeight="1">
      <c r="A70" s="94"/>
      <c r="B70" s="94"/>
      <c r="C70" s="94"/>
      <c r="D70" s="270"/>
      <c r="E70" s="270"/>
      <c r="F70" s="270"/>
      <c r="G70" s="270"/>
      <c r="H70" s="270"/>
      <c r="I70" s="94"/>
      <c r="J70" s="94"/>
    </row>
    <row r="71" ht="15.75" customHeight="1">
      <c r="A71" s="94"/>
      <c r="B71" s="94"/>
      <c r="C71" s="94"/>
      <c r="D71" s="270"/>
      <c r="E71" s="270"/>
      <c r="F71" s="270"/>
      <c r="G71" s="270"/>
      <c r="H71" s="270"/>
      <c r="I71" s="94"/>
      <c r="J71" s="94"/>
    </row>
    <row r="72" ht="15.75" customHeight="1">
      <c r="A72" s="94"/>
      <c r="B72" s="94"/>
      <c r="C72" s="94"/>
      <c r="D72" s="270"/>
      <c r="E72" s="270"/>
      <c r="F72" s="270"/>
      <c r="G72" s="270"/>
      <c r="H72" s="270"/>
      <c r="I72" s="94"/>
      <c r="J72" s="94"/>
    </row>
    <row r="73" ht="15.75" customHeight="1">
      <c r="A73" s="94"/>
      <c r="B73" s="94"/>
      <c r="C73" s="94"/>
      <c r="D73" s="270"/>
      <c r="E73" s="270"/>
      <c r="F73" s="270"/>
      <c r="G73" s="270"/>
      <c r="H73" s="270"/>
      <c r="I73" s="94"/>
      <c r="J73" s="94"/>
    </row>
    <row r="74" ht="15.75" customHeight="1">
      <c r="A74" s="94"/>
      <c r="B74" s="94"/>
      <c r="C74" s="94"/>
      <c r="D74" s="270"/>
      <c r="E74" s="270"/>
      <c r="F74" s="270"/>
      <c r="G74" s="270"/>
      <c r="H74" s="270"/>
      <c r="I74" s="94"/>
      <c r="J74" s="94"/>
    </row>
    <row r="75" ht="15.75" customHeight="1">
      <c r="A75" s="94"/>
      <c r="B75" s="94"/>
      <c r="C75" s="94"/>
      <c r="D75" s="270"/>
      <c r="E75" s="270"/>
      <c r="F75" s="270"/>
      <c r="G75" s="270"/>
      <c r="H75" s="270"/>
      <c r="I75" s="94"/>
      <c r="J75" s="94"/>
    </row>
    <row r="76" ht="15.75" customHeight="1">
      <c r="A76" s="94"/>
      <c r="B76" s="94"/>
      <c r="C76" s="94"/>
      <c r="D76" s="270"/>
      <c r="E76" s="270"/>
      <c r="F76" s="270"/>
      <c r="G76" s="270"/>
      <c r="H76" s="270"/>
      <c r="I76" s="94"/>
      <c r="J76" s="94"/>
    </row>
    <row r="77" ht="15.75" customHeight="1">
      <c r="A77" s="94"/>
      <c r="B77" s="94"/>
      <c r="C77" s="94"/>
      <c r="D77" s="270"/>
      <c r="E77" s="270"/>
      <c r="F77" s="270"/>
      <c r="G77" s="270"/>
      <c r="H77" s="270"/>
      <c r="I77" s="94"/>
      <c r="J77" s="94"/>
    </row>
    <row r="78" ht="15.75" customHeight="1">
      <c r="A78" s="94"/>
      <c r="B78" s="94"/>
      <c r="C78" s="94"/>
      <c r="D78" s="270"/>
      <c r="E78" s="270"/>
      <c r="F78" s="270"/>
      <c r="G78" s="270"/>
      <c r="H78" s="270"/>
      <c r="I78" s="94"/>
      <c r="J78" s="94"/>
    </row>
    <row r="79" ht="15.75" customHeight="1">
      <c r="A79" s="94"/>
      <c r="B79" s="94"/>
      <c r="C79" s="94"/>
      <c r="D79" s="270"/>
      <c r="E79" s="270"/>
      <c r="F79" s="270"/>
      <c r="G79" s="270"/>
      <c r="H79" s="270"/>
      <c r="I79" s="94"/>
      <c r="J79" s="94"/>
    </row>
    <row r="80" ht="15.75" customHeight="1">
      <c r="A80" s="94"/>
      <c r="B80" s="94"/>
      <c r="C80" s="94"/>
      <c r="D80" s="270"/>
      <c r="E80" s="270"/>
      <c r="F80" s="270"/>
      <c r="G80" s="270"/>
      <c r="H80" s="270"/>
      <c r="I80" s="94"/>
      <c r="J80" s="94"/>
    </row>
    <row r="81" ht="15.75" customHeight="1">
      <c r="A81" s="94"/>
      <c r="B81" s="94"/>
      <c r="C81" s="94"/>
      <c r="D81" s="270"/>
      <c r="E81" s="270"/>
      <c r="F81" s="270"/>
      <c r="G81" s="270"/>
      <c r="H81" s="270"/>
      <c r="I81" s="94"/>
      <c r="J81" s="94"/>
    </row>
    <row r="82" ht="15.75" customHeight="1">
      <c r="A82" s="94"/>
      <c r="B82" s="94"/>
      <c r="C82" s="94"/>
      <c r="D82" s="270"/>
      <c r="E82" s="270"/>
      <c r="F82" s="270"/>
      <c r="G82" s="270"/>
      <c r="H82" s="270"/>
      <c r="I82" s="94"/>
      <c r="J82" s="94"/>
    </row>
    <row r="83" ht="15.75" customHeight="1">
      <c r="A83" s="94"/>
      <c r="B83" s="94"/>
      <c r="C83" s="94"/>
      <c r="D83" s="270"/>
      <c r="E83" s="270"/>
      <c r="F83" s="270"/>
      <c r="G83" s="270"/>
      <c r="H83" s="270"/>
      <c r="I83" s="94"/>
      <c r="J83" s="94"/>
    </row>
    <row r="84" ht="15.75" customHeight="1">
      <c r="A84" s="94"/>
      <c r="B84" s="94"/>
      <c r="C84" s="94"/>
      <c r="D84" s="270"/>
      <c r="E84" s="270"/>
      <c r="F84" s="270"/>
      <c r="G84" s="270"/>
      <c r="H84" s="270"/>
      <c r="I84" s="94"/>
      <c r="J84" s="94"/>
    </row>
    <row r="85" ht="15.75" customHeight="1">
      <c r="A85" s="94"/>
      <c r="B85" s="94"/>
      <c r="C85" s="94"/>
      <c r="D85" s="270"/>
      <c r="E85" s="270"/>
      <c r="F85" s="270"/>
      <c r="G85" s="270"/>
      <c r="H85" s="270"/>
      <c r="I85" s="94"/>
      <c r="J85" s="94"/>
    </row>
    <row r="86" ht="15.75" customHeight="1">
      <c r="A86" s="94"/>
      <c r="B86" s="94"/>
      <c r="C86" s="94"/>
      <c r="D86" s="270"/>
      <c r="E86" s="270"/>
      <c r="F86" s="270"/>
      <c r="G86" s="270"/>
      <c r="H86" s="270"/>
      <c r="I86" s="94"/>
      <c r="J86" s="94"/>
    </row>
    <row r="87" ht="15.75" customHeight="1">
      <c r="A87" s="94"/>
      <c r="B87" s="94"/>
      <c r="C87" s="94"/>
      <c r="D87" s="270"/>
      <c r="E87" s="270"/>
      <c r="F87" s="270"/>
      <c r="G87" s="270"/>
      <c r="H87" s="270"/>
      <c r="I87" s="94"/>
      <c r="J87" s="94"/>
    </row>
    <row r="88" ht="15.75" customHeight="1">
      <c r="A88" s="94"/>
      <c r="B88" s="94"/>
      <c r="C88" s="94"/>
      <c r="D88" s="270"/>
      <c r="E88" s="270"/>
      <c r="F88" s="270"/>
      <c r="G88" s="270"/>
      <c r="H88" s="270"/>
      <c r="I88" s="94"/>
      <c r="J88" s="94"/>
    </row>
    <row r="89" ht="15.75" customHeight="1">
      <c r="A89" s="94"/>
      <c r="B89" s="94"/>
      <c r="C89" s="94"/>
      <c r="D89" s="270"/>
      <c r="E89" s="270"/>
      <c r="F89" s="270"/>
      <c r="G89" s="270"/>
      <c r="H89" s="270"/>
      <c r="I89" s="94"/>
      <c r="J89" s="94"/>
    </row>
    <row r="90" ht="15.75" customHeight="1">
      <c r="A90" s="94"/>
      <c r="B90" s="94"/>
      <c r="C90" s="94"/>
      <c r="D90" s="270"/>
      <c r="E90" s="270"/>
      <c r="F90" s="270"/>
      <c r="G90" s="270"/>
      <c r="H90" s="270"/>
      <c r="I90" s="94"/>
      <c r="J90" s="94"/>
    </row>
    <row r="91" ht="15.75" customHeight="1">
      <c r="A91" s="94"/>
      <c r="B91" s="94"/>
      <c r="C91" s="94"/>
      <c r="D91" s="270"/>
      <c r="E91" s="270"/>
      <c r="F91" s="270"/>
      <c r="G91" s="270"/>
      <c r="H91" s="270"/>
      <c r="I91" s="94"/>
      <c r="J91" s="94"/>
    </row>
    <row r="92" ht="15.75" customHeight="1">
      <c r="A92" s="94"/>
      <c r="B92" s="94"/>
      <c r="C92" s="94"/>
      <c r="D92" s="270"/>
      <c r="E92" s="270"/>
      <c r="F92" s="270"/>
      <c r="G92" s="270"/>
      <c r="H92" s="270"/>
      <c r="I92" s="94"/>
      <c r="J92" s="94"/>
    </row>
    <row r="93" ht="15.75" customHeight="1">
      <c r="A93" s="94"/>
      <c r="B93" s="94"/>
      <c r="C93" s="94"/>
      <c r="D93" s="270"/>
      <c r="E93" s="270"/>
      <c r="F93" s="270"/>
      <c r="G93" s="270"/>
      <c r="H93" s="270"/>
      <c r="I93" s="94"/>
      <c r="J93" s="94"/>
    </row>
    <row r="94" ht="15.75" customHeight="1">
      <c r="A94" s="94"/>
      <c r="B94" s="94"/>
      <c r="C94" s="94"/>
      <c r="D94" s="270"/>
      <c r="E94" s="270"/>
      <c r="F94" s="270"/>
      <c r="G94" s="270"/>
      <c r="H94" s="270"/>
      <c r="I94" s="94"/>
      <c r="J94" s="94"/>
    </row>
    <row r="95" ht="15.75" customHeight="1">
      <c r="A95" s="94"/>
      <c r="B95" s="94"/>
      <c r="C95" s="94"/>
      <c r="D95" s="270"/>
      <c r="E95" s="270"/>
      <c r="F95" s="270"/>
      <c r="G95" s="270"/>
      <c r="H95" s="270"/>
      <c r="I95" s="94"/>
      <c r="J95" s="94"/>
    </row>
    <row r="96" ht="15.75" customHeight="1">
      <c r="A96" s="94"/>
      <c r="B96" s="94"/>
      <c r="C96" s="94"/>
      <c r="D96" s="270"/>
      <c r="E96" s="270"/>
      <c r="F96" s="270"/>
      <c r="G96" s="270"/>
      <c r="H96" s="270"/>
      <c r="I96" s="94"/>
      <c r="J96" s="94"/>
    </row>
    <row r="97" ht="15.75" customHeight="1">
      <c r="A97" s="94"/>
      <c r="B97" s="94"/>
      <c r="C97" s="94"/>
      <c r="D97" s="270"/>
      <c r="E97" s="270"/>
      <c r="F97" s="270"/>
      <c r="G97" s="270"/>
      <c r="H97" s="270"/>
      <c r="I97" s="94"/>
      <c r="J97" s="94"/>
    </row>
    <row r="98" ht="15.75" customHeight="1">
      <c r="A98" s="94"/>
      <c r="B98" s="94"/>
      <c r="C98" s="94"/>
      <c r="D98" s="270"/>
      <c r="E98" s="270"/>
      <c r="F98" s="270"/>
      <c r="G98" s="270"/>
      <c r="H98" s="270"/>
      <c r="I98" s="94"/>
      <c r="J98" s="94"/>
    </row>
    <row r="99" ht="15.75" customHeight="1">
      <c r="A99" s="94"/>
      <c r="B99" s="94"/>
      <c r="C99" s="94"/>
      <c r="D99" s="270"/>
      <c r="E99" s="270"/>
      <c r="F99" s="270"/>
      <c r="G99" s="270"/>
      <c r="H99" s="270"/>
      <c r="I99" s="94"/>
      <c r="J99" s="94"/>
    </row>
    <row r="100" ht="15.75" customHeight="1">
      <c r="A100" s="94"/>
      <c r="B100" s="94"/>
      <c r="C100" s="94"/>
      <c r="D100" s="270"/>
      <c r="E100" s="270"/>
      <c r="F100" s="270"/>
      <c r="G100" s="270"/>
      <c r="H100" s="270"/>
      <c r="I100" s="94"/>
      <c r="J100" s="94"/>
    </row>
    <row r="101" ht="15.75" customHeight="1">
      <c r="A101" s="94"/>
      <c r="B101" s="94"/>
      <c r="C101" s="94"/>
      <c r="D101" s="270"/>
      <c r="E101" s="270"/>
      <c r="F101" s="270"/>
      <c r="G101" s="270"/>
      <c r="H101" s="270"/>
      <c r="I101" s="94"/>
      <c r="J101" s="94"/>
    </row>
    <row r="102" ht="15.75" customHeight="1">
      <c r="A102" s="94"/>
      <c r="B102" s="94"/>
      <c r="C102" s="94"/>
      <c r="D102" s="270"/>
      <c r="E102" s="270"/>
      <c r="F102" s="270"/>
      <c r="G102" s="270"/>
      <c r="H102" s="270"/>
      <c r="I102" s="94"/>
      <c r="J102" s="94"/>
    </row>
    <row r="103" ht="15.75" customHeight="1">
      <c r="A103" s="94"/>
      <c r="B103" s="94"/>
      <c r="C103" s="94"/>
      <c r="D103" s="270"/>
      <c r="E103" s="270"/>
      <c r="F103" s="270"/>
      <c r="G103" s="270"/>
      <c r="H103" s="270"/>
      <c r="I103" s="94"/>
      <c r="J103" s="94"/>
    </row>
    <row r="104" ht="15.75" customHeight="1">
      <c r="A104" s="94"/>
      <c r="B104" s="94"/>
      <c r="C104" s="94"/>
      <c r="D104" s="270"/>
      <c r="E104" s="270"/>
      <c r="F104" s="270"/>
      <c r="G104" s="270"/>
      <c r="H104" s="270"/>
      <c r="I104" s="94"/>
      <c r="J104" s="94"/>
    </row>
    <row r="105" ht="15.75" customHeight="1">
      <c r="A105" s="94"/>
      <c r="B105" s="94"/>
      <c r="C105" s="94"/>
      <c r="D105" s="270"/>
      <c r="E105" s="270"/>
      <c r="F105" s="270"/>
      <c r="G105" s="270"/>
      <c r="H105" s="270"/>
      <c r="I105" s="94"/>
      <c r="J105" s="94"/>
    </row>
    <row r="106" ht="15.75" customHeight="1">
      <c r="A106" s="94"/>
      <c r="B106" s="94"/>
      <c r="C106" s="94"/>
      <c r="D106" s="270"/>
      <c r="E106" s="270"/>
      <c r="F106" s="270"/>
      <c r="G106" s="270"/>
      <c r="H106" s="270"/>
      <c r="I106" s="94"/>
      <c r="J106" s="94"/>
    </row>
    <row r="107" ht="15.75" customHeight="1">
      <c r="A107" s="94"/>
      <c r="B107" s="94"/>
      <c r="C107" s="94"/>
      <c r="D107" s="270"/>
      <c r="E107" s="270"/>
      <c r="F107" s="270"/>
      <c r="G107" s="270"/>
      <c r="H107" s="270"/>
      <c r="I107" s="94"/>
      <c r="J107" s="94"/>
    </row>
    <row r="108" ht="15.75" customHeight="1">
      <c r="A108" s="94"/>
      <c r="B108" s="94"/>
      <c r="C108" s="94"/>
      <c r="D108" s="270"/>
      <c r="E108" s="270"/>
      <c r="F108" s="270"/>
      <c r="G108" s="270"/>
      <c r="H108" s="270"/>
      <c r="I108" s="94"/>
      <c r="J108" s="94"/>
    </row>
    <row r="109" ht="15.75" customHeight="1">
      <c r="A109" s="94"/>
      <c r="B109" s="94"/>
      <c r="C109" s="94"/>
      <c r="D109" s="270"/>
      <c r="E109" s="270"/>
      <c r="F109" s="270"/>
      <c r="G109" s="270"/>
      <c r="H109" s="270"/>
      <c r="I109" s="94"/>
      <c r="J109" s="94"/>
    </row>
    <row r="110" ht="15.75" customHeight="1">
      <c r="A110" s="94"/>
      <c r="B110" s="94"/>
      <c r="C110" s="94"/>
      <c r="D110" s="270"/>
      <c r="E110" s="270"/>
      <c r="F110" s="270"/>
      <c r="G110" s="270"/>
      <c r="H110" s="270"/>
      <c r="I110" s="94"/>
      <c r="J110" s="94"/>
    </row>
    <row r="111" ht="15.75" customHeight="1">
      <c r="A111" s="94"/>
      <c r="B111" s="94"/>
      <c r="C111" s="94"/>
      <c r="D111" s="270"/>
      <c r="E111" s="270"/>
      <c r="F111" s="270"/>
      <c r="G111" s="270"/>
      <c r="H111" s="270"/>
      <c r="I111" s="94"/>
      <c r="J111" s="94"/>
    </row>
    <row r="112" ht="15.75" customHeight="1">
      <c r="A112" s="94"/>
      <c r="B112" s="94"/>
      <c r="C112" s="94"/>
      <c r="D112" s="270"/>
      <c r="E112" s="270"/>
      <c r="F112" s="270"/>
      <c r="G112" s="270"/>
      <c r="H112" s="270"/>
      <c r="I112" s="94"/>
      <c r="J112" s="94"/>
    </row>
    <row r="113" ht="15.75" customHeight="1">
      <c r="A113" s="94"/>
      <c r="B113" s="94"/>
      <c r="C113" s="94"/>
      <c r="D113" s="270"/>
      <c r="E113" s="270"/>
      <c r="F113" s="270"/>
      <c r="G113" s="270"/>
      <c r="H113" s="270"/>
      <c r="I113" s="94"/>
      <c r="J113" s="94"/>
    </row>
    <row r="114" ht="15.75" customHeight="1">
      <c r="A114" s="94"/>
      <c r="B114" s="94"/>
      <c r="C114" s="94"/>
      <c r="D114" s="270"/>
      <c r="E114" s="270"/>
      <c r="F114" s="270"/>
      <c r="G114" s="270"/>
      <c r="H114" s="270"/>
      <c r="I114" s="94"/>
      <c r="J114" s="94"/>
    </row>
    <row r="115" ht="15.75" customHeight="1">
      <c r="A115" s="94"/>
      <c r="B115" s="94"/>
      <c r="C115" s="94"/>
      <c r="D115" s="270"/>
      <c r="E115" s="270"/>
      <c r="F115" s="270"/>
      <c r="G115" s="270"/>
      <c r="H115" s="270"/>
      <c r="I115" s="94"/>
      <c r="J115" s="94"/>
    </row>
    <row r="116" ht="15.75" customHeight="1">
      <c r="A116" s="94"/>
      <c r="B116" s="94"/>
      <c r="C116" s="94"/>
      <c r="D116" s="270"/>
      <c r="E116" s="270"/>
      <c r="F116" s="270"/>
      <c r="G116" s="270"/>
      <c r="H116" s="270"/>
      <c r="I116" s="94"/>
      <c r="J116" s="94"/>
    </row>
    <row r="117" ht="15.75" customHeight="1">
      <c r="A117" s="94"/>
      <c r="B117" s="94"/>
      <c r="C117" s="94"/>
      <c r="D117" s="270"/>
      <c r="E117" s="270"/>
      <c r="F117" s="270"/>
      <c r="G117" s="270"/>
      <c r="H117" s="270"/>
      <c r="I117" s="94"/>
      <c r="J117" s="94"/>
    </row>
    <row r="118" ht="15.75" customHeight="1">
      <c r="A118" s="94"/>
      <c r="B118" s="94"/>
      <c r="C118" s="94"/>
      <c r="D118" s="270"/>
      <c r="E118" s="270"/>
      <c r="F118" s="270"/>
      <c r="G118" s="270"/>
      <c r="H118" s="270"/>
      <c r="I118" s="94"/>
      <c r="J118" s="94"/>
    </row>
    <row r="119" ht="15.75" customHeight="1">
      <c r="A119" s="94"/>
      <c r="B119" s="94"/>
      <c r="C119" s="94"/>
      <c r="D119" s="270"/>
      <c r="E119" s="270"/>
      <c r="F119" s="270"/>
      <c r="G119" s="270"/>
      <c r="H119" s="270"/>
      <c r="I119" s="94"/>
      <c r="J119" s="94"/>
    </row>
    <row r="120" ht="15.75" customHeight="1">
      <c r="A120" s="94"/>
      <c r="B120" s="94"/>
      <c r="C120" s="94"/>
      <c r="D120" s="270"/>
      <c r="E120" s="270"/>
      <c r="F120" s="270"/>
      <c r="G120" s="270"/>
      <c r="H120" s="270"/>
      <c r="I120" s="94"/>
      <c r="J120" s="94"/>
    </row>
    <row r="121" ht="15.75" customHeight="1">
      <c r="A121" s="94"/>
      <c r="B121" s="94"/>
      <c r="C121" s="94"/>
      <c r="D121" s="270"/>
      <c r="E121" s="270"/>
      <c r="F121" s="270"/>
      <c r="G121" s="270"/>
      <c r="H121" s="270"/>
      <c r="I121" s="94"/>
      <c r="J121" s="94"/>
    </row>
    <row r="122" ht="15.75" customHeight="1">
      <c r="A122" s="94"/>
      <c r="B122" s="94"/>
      <c r="C122" s="94"/>
      <c r="D122" s="270"/>
      <c r="E122" s="270"/>
      <c r="F122" s="270"/>
      <c r="G122" s="270"/>
      <c r="H122" s="270"/>
      <c r="I122" s="94"/>
      <c r="J122" s="94"/>
    </row>
    <row r="123" ht="15.75" customHeight="1">
      <c r="A123" s="94"/>
      <c r="B123" s="94"/>
      <c r="C123" s="94"/>
      <c r="D123" s="270"/>
      <c r="E123" s="270"/>
      <c r="F123" s="270"/>
      <c r="G123" s="270"/>
      <c r="H123" s="270"/>
      <c r="I123" s="94"/>
      <c r="J123" s="94"/>
    </row>
    <row r="124" ht="15.75" customHeight="1">
      <c r="A124" s="94"/>
      <c r="B124" s="94"/>
      <c r="C124" s="94"/>
      <c r="D124" s="270"/>
      <c r="E124" s="270"/>
      <c r="F124" s="270"/>
      <c r="G124" s="270"/>
      <c r="H124" s="270"/>
      <c r="I124" s="94"/>
      <c r="J124" s="94"/>
    </row>
    <row r="125" ht="15.75" customHeight="1">
      <c r="A125" s="94"/>
      <c r="B125" s="94"/>
      <c r="C125" s="94"/>
      <c r="D125" s="270"/>
      <c r="E125" s="270"/>
      <c r="F125" s="270"/>
      <c r="G125" s="270"/>
      <c r="H125" s="270"/>
      <c r="I125" s="94"/>
      <c r="J125" s="94"/>
    </row>
    <row r="126" ht="15.75" customHeight="1">
      <c r="A126" s="94"/>
      <c r="B126" s="94"/>
      <c r="C126" s="94"/>
      <c r="D126" s="270"/>
      <c r="E126" s="270"/>
      <c r="F126" s="270"/>
      <c r="G126" s="270"/>
      <c r="H126" s="270"/>
      <c r="I126" s="94"/>
      <c r="J126" s="94"/>
    </row>
    <row r="127" ht="15.75" customHeight="1">
      <c r="A127" s="94"/>
      <c r="B127" s="94"/>
      <c r="C127" s="94"/>
      <c r="D127" s="270"/>
      <c r="E127" s="270"/>
      <c r="F127" s="270"/>
      <c r="G127" s="270"/>
      <c r="H127" s="270"/>
      <c r="I127" s="94"/>
      <c r="J127" s="94"/>
    </row>
    <row r="128" ht="15.75" customHeight="1">
      <c r="A128" s="94"/>
      <c r="B128" s="94"/>
      <c r="C128" s="94"/>
      <c r="D128" s="270"/>
      <c r="E128" s="270"/>
      <c r="F128" s="270"/>
      <c r="G128" s="270"/>
      <c r="H128" s="270"/>
      <c r="I128" s="94"/>
      <c r="J128" s="94"/>
    </row>
    <row r="129" ht="15.75" customHeight="1">
      <c r="A129" s="94"/>
      <c r="B129" s="94"/>
      <c r="C129" s="94"/>
      <c r="D129" s="270"/>
      <c r="E129" s="270"/>
      <c r="F129" s="270"/>
      <c r="G129" s="270"/>
      <c r="H129" s="270"/>
      <c r="I129" s="94"/>
      <c r="J129" s="94"/>
    </row>
    <row r="130" ht="15.75" customHeight="1">
      <c r="A130" s="94"/>
      <c r="B130" s="94"/>
      <c r="C130" s="94"/>
      <c r="D130" s="270"/>
      <c r="E130" s="270"/>
      <c r="F130" s="270"/>
      <c r="G130" s="270"/>
      <c r="H130" s="270"/>
      <c r="I130" s="94"/>
      <c r="J130" s="94"/>
    </row>
    <row r="131" ht="15.75" customHeight="1">
      <c r="A131" s="94"/>
      <c r="B131" s="94"/>
      <c r="C131" s="94"/>
      <c r="D131" s="270"/>
      <c r="E131" s="270"/>
      <c r="F131" s="270"/>
      <c r="G131" s="270"/>
      <c r="H131" s="270"/>
      <c r="I131" s="94"/>
      <c r="J131" s="94"/>
    </row>
    <row r="132" ht="15.75" customHeight="1">
      <c r="A132" s="94"/>
      <c r="B132" s="94"/>
      <c r="C132" s="94"/>
      <c r="D132" s="270"/>
      <c r="E132" s="270"/>
      <c r="F132" s="270"/>
      <c r="G132" s="270"/>
      <c r="H132" s="270"/>
      <c r="I132" s="94"/>
      <c r="J132" s="94"/>
    </row>
    <row r="133" ht="15.75" customHeight="1">
      <c r="A133" s="94"/>
      <c r="B133" s="94"/>
      <c r="C133" s="94"/>
      <c r="D133" s="270"/>
      <c r="E133" s="270"/>
      <c r="F133" s="270"/>
      <c r="G133" s="270"/>
      <c r="H133" s="270"/>
      <c r="I133" s="94"/>
      <c r="J133" s="94"/>
    </row>
    <row r="134" ht="15.75" customHeight="1">
      <c r="A134" s="94"/>
      <c r="B134" s="94"/>
      <c r="C134" s="94"/>
      <c r="D134" s="270"/>
      <c r="E134" s="270"/>
      <c r="F134" s="270"/>
      <c r="G134" s="270"/>
      <c r="H134" s="270"/>
      <c r="I134" s="94"/>
      <c r="J134" s="94"/>
    </row>
    <row r="135" ht="15.75" customHeight="1">
      <c r="A135" s="94"/>
      <c r="B135" s="94"/>
      <c r="C135" s="94"/>
      <c r="D135" s="270"/>
      <c r="E135" s="270"/>
      <c r="F135" s="270"/>
      <c r="G135" s="270"/>
      <c r="H135" s="270"/>
      <c r="I135" s="94"/>
      <c r="J135" s="94"/>
    </row>
    <row r="136" ht="15.75" customHeight="1">
      <c r="A136" s="94"/>
      <c r="B136" s="94"/>
      <c r="C136" s="94"/>
      <c r="D136" s="270"/>
      <c r="E136" s="270"/>
      <c r="F136" s="270"/>
      <c r="G136" s="270"/>
      <c r="H136" s="270"/>
      <c r="I136" s="94"/>
      <c r="J136" s="94"/>
    </row>
    <row r="137" ht="15.75" customHeight="1">
      <c r="A137" s="94"/>
      <c r="B137" s="94"/>
      <c r="C137" s="94"/>
      <c r="D137" s="270"/>
      <c r="E137" s="270"/>
      <c r="F137" s="270"/>
      <c r="G137" s="270"/>
      <c r="H137" s="270"/>
      <c r="I137" s="94"/>
      <c r="J137" s="94"/>
    </row>
    <row r="138" ht="15.75" customHeight="1">
      <c r="A138" s="94"/>
      <c r="B138" s="94"/>
      <c r="C138" s="94"/>
      <c r="D138" s="270"/>
      <c r="E138" s="270"/>
      <c r="F138" s="270"/>
      <c r="G138" s="270"/>
      <c r="H138" s="270"/>
      <c r="I138" s="94"/>
      <c r="J138" s="94"/>
    </row>
    <row r="139" ht="15.75" customHeight="1">
      <c r="A139" s="94"/>
      <c r="B139" s="94"/>
      <c r="C139" s="94"/>
      <c r="D139" s="270"/>
      <c r="E139" s="270"/>
      <c r="F139" s="270"/>
      <c r="G139" s="270"/>
      <c r="H139" s="270"/>
      <c r="I139" s="94"/>
      <c r="J139" s="94"/>
    </row>
    <row r="140" ht="15.75" customHeight="1">
      <c r="A140" s="94"/>
      <c r="B140" s="94"/>
      <c r="C140" s="94"/>
      <c r="D140" s="270"/>
      <c r="E140" s="270"/>
      <c r="F140" s="270"/>
      <c r="G140" s="270"/>
      <c r="H140" s="270"/>
      <c r="I140" s="94"/>
      <c r="J140" s="94"/>
    </row>
    <row r="141" ht="15.75" customHeight="1">
      <c r="A141" s="94"/>
      <c r="B141" s="94"/>
      <c r="C141" s="94"/>
      <c r="D141" s="270"/>
      <c r="E141" s="270"/>
      <c r="F141" s="270"/>
      <c r="G141" s="270"/>
      <c r="H141" s="270"/>
      <c r="I141" s="94"/>
      <c r="J141" s="94"/>
    </row>
    <row r="142" ht="15.75" customHeight="1">
      <c r="A142" s="94"/>
      <c r="B142" s="94"/>
      <c r="C142" s="94"/>
      <c r="D142" s="270"/>
      <c r="E142" s="270"/>
      <c r="F142" s="270"/>
      <c r="G142" s="270"/>
      <c r="H142" s="270"/>
      <c r="I142" s="94"/>
      <c r="J142" s="94"/>
    </row>
    <row r="143" ht="15.75" customHeight="1">
      <c r="A143" s="94"/>
      <c r="B143" s="94"/>
      <c r="C143" s="94"/>
      <c r="D143" s="270"/>
      <c r="E143" s="270"/>
      <c r="F143" s="270"/>
      <c r="G143" s="270"/>
      <c r="H143" s="270"/>
      <c r="I143" s="94"/>
      <c r="J143" s="94"/>
    </row>
    <row r="144" ht="15.75" customHeight="1">
      <c r="A144" s="94"/>
      <c r="B144" s="94"/>
      <c r="C144" s="94"/>
      <c r="D144" s="270"/>
      <c r="E144" s="270"/>
      <c r="F144" s="270"/>
      <c r="G144" s="270"/>
      <c r="H144" s="270"/>
      <c r="I144" s="94"/>
      <c r="J144" s="94"/>
    </row>
    <row r="145" ht="15.75" customHeight="1">
      <c r="A145" s="94"/>
      <c r="B145" s="94"/>
      <c r="C145" s="94"/>
      <c r="D145" s="270"/>
      <c r="E145" s="270"/>
      <c r="F145" s="270"/>
      <c r="G145" s="270"/>
      <c r="H145" s="270"/>
      <c r="I145" s="94"/>
      <c r="J145" s="94"/>
    </row>
    <row r="146" ht="15.75" customHeight="1">
      <c r="A146" s="94"/>
      <c r="B146" s="94"/>
      <c r="C146" s="94"/>
      <c r="D146" s="270"/>
      <c r="E146" s="270"/>
      <c r="F146" s="270"/>
      <c r="G146" s="270"/>
      <c r="H146" s="270"/>
      <c r="I146" s="94"/>
      <c r="J146" s="94"/>
    </row>
    <row r="147" ht="15.75" customHeight="1">
      <c r="A147" s="94"/>
      <c r="B147" s="94"/>
      <c r="C147" s="94"/>
      <c r="D147" s="270"/>
      <c r="E147" s="270"/>
      <c r="F147" s="270"/>
      <c r="G147" s="270"/>
      <c r="H147" s="270"/>
      <c r="I147" s="94"/>
      <c r="J147" s="94"/>
    </row>
    <row r="148" ht="15.75" customHeight="1">
      <c r="A148" s="94"/>
      <c r="B148" s="94"/>
      <c r="C148" s="94"/>
      <c r="D148" s="270"/>
      <c r="E148" s="270"/>
      <c r="F148" s="270"/>
      <c r="G148" s="270"/>
      <c r="H148" s="270"/>
      <c r="I148" s="94"/>
      <c r="J148" s="94"/>
    </row>
    <row r="149" ht="15.75" customHeight="1">
      <c r="A149" s="94"/>
      <c r="B149" s="94"/>
      <c r="C149" s="94"/>
      <c r="D149" s="270"/>
      <c r="E149" s="270"/>
      <c r="F149" s="270"/>
      <c r="G149" s="270"/>
      <c r="H149" s="270"/>
      <c r="I149" s="94"/>
      <c r="J149" s="94"/>
    </row>
    <row r="150" ht="15.75" customHeight="1">
      <c r="A150" s="94"/>
      <c r="B150" s="94"/>
      <c r="C150" s="94"/>
      <c r="D150" s="270"/>
      <c r="E150" s="270"/>
      <c r="F150" s="270"/>
      <c r="G150" s="270"/>
      <c r="H150" s="270"/>
      <c r="I150" s="94"/>
      <c r="J150" s="94"/>
    </row>
    <row r="151" ht="15.75" customHeight="1">
      <c r="A151" s="94"/>
      <c r="B151" s="94"/>
      <c r="C151" s="94"/>
      <c r="D151" s="270"/>
      <c r="E151" s="270"/>
      <c r="F151" s="270"/>
      <c r="G151" s="270"/>
      <c r="H151" s="270"/>
      <c r="I151" s="94"/>
      <c r="J151" s="94"/>
    </row>
    <row r="152" ht="15.75" customHeight="1">
      <c r="A152" s="94"/>
      <c r="B152" s="94"/>
      <c r="C152" s="94"/>
      <c r="D152" s="270"/>
      <c r="E152" s="270"/>
      <c r="F152" s="270"/>
      <c r="G152" s="270"/>
      <c r="H152" s="270"/>
      <c r="I152" s="94"/>
      <c r="J152" s="94"/>
    </row>
    <row r="153" ht="15.75" customHeight="1">
      <c r="A153" s="94"/>
      <c r="B153" s="94"/>
      <c r="C153" s="94"/>
      <c r="D153" s="270"/>
      <c r="E153" s="270"/>
      <c r="F153" s="270"/>
      <c r="G153" s="270"/>
      <c r="H153" s="270"/>
      <c r="I153" s="94"/>
      <c r="J153" s="94"/>
    </row>
    <row r="154" ht="15.75" customHeight="1">
      <c r="A154" s="94"/>
      <c r="B154" s="94"/>
      <c r="C154" s="94"/>
      <c r="D154" s="270"/>
      <c r="E154" s="270"/>
      <c r="F154" s="270"/>
      <c r="G154" s="270"/>
      <c r="H154" s="270"/>
      <c r="I154" s="94"/>
      <c r="J154" s="94"/>
    </row>
    <row r="155" ht="15.75" customHeight="1">
      <c r="A155" s="94"/>
      <c r="B155" s="94"/>
      <c r="C155" s="94"/>
      <c r="D155" s="270"/>
      <c r="E155" s="270"/>
      <c r="F155" s="270"/>
      <c r="G155" s="270"/>
      <c r="H155" s="270"/>
      <c r="I155" s="94"/>
      <c r="J155" s="94"/>
    </row>
    <row r="156" ht="15.75" customHeight="1">
      <c r="A156" s="94"/>
      <c r="B156" s="94"/>
      <c r="C156" s="94"/>
      <c r="D156" s="270"/>
      <c r="E156" s="270"/>
      <c r="F156" s="270"/>
      <c r="G156" s="270"/>
      <c r="H156" s="270"/>
      <c r="I156" s="94"/>
      <c r="J156" s="94"/>
    </row>
    <row r="157" ht="15.75" customHeight="1">
      <c r="A157" s="94"/>
      <c r="B157" s="94"/>
      <c r="C157" s="94"/>
      <c r="D157" s="270"/>
      <c r="E157" s="270"/>
      <c r="F157" s="270"/>
      <c r="G157" s="270"/>
      <c r="H157" s="270"/>
      <c r="I157" s="94"/>
      <c r="J157" s="94"/>
    </row>
    <row r="158" ht="15.75" customHeight="1">
      <c r="A158" s="94"/>
      <c r="B158" s="94"/>
      <c r="C158" s="94"/>
      <c r="D158" s="270"/>
      <c r="E158" s="270"/>
      <c r="F158" s="270"/>
      <c r="G158" s="270"/>
      <c r="H158" s="270"/>
      <c r="I158" s="94"/>
      <c r="J158" s="94"/>
    </row>
    <row r="159" ht="15.75" customHeight="1">
      <c r="A159" s="94"/>
      <c r="B159" s="94"/>
      <c r="C159" s="94"/>
      <c r="D159" s="270"/>
      <c r="E159" s="270"/>
      <c r="F159" s="270"/>
      <c r="G159" s="270"/>
      <c r="H159" s="270"/>
      <c r="I159" s="94"/>
      <c r="J159" s="94"/>
    </row>
    <row r="160" ht="15.75" customHeight="1">
      <c r="A160" s="94"/>
      <c r="B160" s="94"/>
      <c r="C160" s="94"/>
      <c r="D160" s="270"/>
      <c r="E160" s="270"/>
      <c r="F160" s="270"/>
      <c r="G160" s="270"/>
      <c r="H160" s="270"/>
      <c r="I160" s="94"/>
      <c r="J160" s="94"/>
    </row>
    <row r="161" ht="15.75" customHeight="1">
      <c r="A161" s="94"/>
      <c r="B161" s="94"/>
      <c r="C161" s="94"/>
      <c r="D161" s="270"/>
      <c r="E161" s="270"/>
      <c r="F161" s="270"/>
      <c r="G161" s="270"/>
      <c r="H161" s="270"/>
      <c r="I161" s="94"/>
      <c r="J161" s="94"/>
    </row>
    <row r="162" ht="15.75" customHeight="1">
      <c r="A162" s="94"/>
      <c r="B162" s="94"/>
      <c r="C162" s="94"/>
      <c r="D162" s="270"/>
      <c r="E162" s="270"/>
      <c r="F162" s="270"/>
      <c r="G162" s="270"/>
      <c r="H162" s="270"/>
      <c r="I162" s="94"/>
      <c r="J162" s="94"/>
    </row>
    <row r="163" ht="15.75" customHeight="1">
      <c r="A163" s="94"/>
      <c r="B163" s="94"/>
      <c r="C163" s="94"/>
      <c r="D163" s="270"/>
      <c r="E163" s="270"/>
      <c r="F163" s="270"/>
      <c r="G163" s="270"/>
      <c r="H163" s="270"/>
      <c r="I163" s="94"/>
      <c r="J163" s="94"/>
    </row>
    <row r="164" ht="15.75" customHeight="1">
      <c r="A164" s="94"/>
      <c r="B164" s="94"/>
      <c r="C164" s="94"/>
      <c r="D164" s="270"/>
      <c r="E164" s="270"/>
      <c r="F164" s="270"/>
      <c r="G164" s="270"/>
      <c r="H164" s="270"/>
      <c r="I164" s="94"/>
      <c r="J164" s="94"/>
    </row>
    <row r="165" ht="15.75" customHeight="1">
      <c r="A165" s="94"/>
      <c r="B165" s="94"/>
      <c r="C165" s="94"/>
      <c r="D165" s="270"/>
      <c r="E165" s="270"/>
      <c r="F165" s="270"/>
      <c r="G165" s="270"/>
      <c r="H165" s="270"/>
      <c r="I165" s="94"/>
      <c r="J165" s="94"/>
    </row>
    <row r="166" ht="15.75" customHeight="1">
      <c r="A166" s="94"/>
      <c r="B166" s="94"/>
      <c r="C166" s="94"/>
      <c r="D166" s="270"/>
      <c r="E166" s="270"/>
      <c r="F166" s="270"/>
      <c r="G166" s="270"/>
      <c r="H166" s="270"/>
      <c r="I166" s="94"/>
      <c r="J166" s="94"/>
    </row>
    <row r="167" ht="15.75" customHeight="1">
      <c r="A167" s="94"/>
      <c r="B167" s="94"/>
      <c r="C167" s="94"/>
      <c r="D167" s="270"/>
      <c r="E167" s="270"/>
      <c r="F167" s="270"/>
      <c r="G167" s="270"/>
      <c r="H167" s="270"/>
      <c r="I167" s="94"/>
      <c r="J167" s="94"/>
    </row>
    <row r="168" ht="15.75" customHeight="1">
      <c r="A168" s="94"/>
      <c r="B168" s="94"/>
      <c r="C168" s="94"/>
      <c r="D168" s="270"/>
      <c r="E168" s="270"/>
      <c r="F168" s="270"/>
      <c r="G168" s="270"/>
      <c r="H168" s="270"/>
      <c r="I168" s="94"/>
      <c r="J168" s="94"/>
    </row>
    <row r="169" ht="15.75" customHeight="1">
      <c r="A169" s="94"/>
      <c r="B169" s="94"/>
      <c r="C169" s="94"/>
      <c r="D169" s="270"/>
      <c r="E169" s="270"/>
      <c r="F169" s="270"/>
      <c r="G169" s="270"/>
      <c r="H169" s="270"/>
      <c r="I169" s="94"/>
      <c r="J169" s="94"/>
    </row>
    <row r="170" ht="15.75" customHeight="1">
      <c r="A170" s="94"/>
      <c r="B170" s="94"/>
      <c r="C170" s="94"/>
      <c r="D170" s="270"/>
      <c r="E170" s="270"/>
      <c r="F170" s="270"/>
      <c r="G170" s="270"/>
      <c r="H170" s="270"/>
      <c r="I170" s="94"/>
      <c r="J170" s="94"/>
    </row>
    <row r="171" ht="15.75" customHeight="1">
      <c r="A171" s="94"/>
      <c r="B171" s="94"/>
      <c r="C171" s="94"/>
      <c r="D171" s="270"/>
      <c r="E171" s="270"/>
      <c r="F171" s="270"/>
      <c r="G171" s="270"/>
      <c r="H171" s="270"/>
      <c r="I171" s="94"/>
      <c r="J171" s="94"/>
    </row>
    <row r="172" ht="15.75" customHeight="1">
      <c r="A172" s="94"/>
      <c r="B172" s="94"/>
      <c r="C172" s="94"/>
      <c r="D172" s="270"/>
      <c r="E172" s="270"/>
      <c r="F172" s="270"/>
      <c r="G172" s="270"/>
      <c r="H172" s="270"/>
      <c r="I172" s="94"/>
      <c r="J172" s="94"/>
    </row>
    <row r="173" ht="15.75" customHeight="1">
      <c r="A173" s="94"/>
      <c r="B173" s="94"/>
      <c r="C173" s="94"/>
      <c r="D173" s="270"/>
      <c r="E173" s="270"/>
      <c r="F173" s="270"/>
      <c r="G173" s="270"/>
      <c r="H173" s="270"/>
      <c r="I173" s="94"/>
      <c r="J173" s="94"/>
    </row>
    <row r="174" ht="15.75" customHeight="1">
      <c r="A174" s="94"/>
      <c r="B174" s="94"/>
      <c r="C174" s="94"/>
      <c r="D174" s="270"/>
      <c r="E174" s="270"/>
      <c r="F174" s="270"/>
      <c r="G174" s="270"/>
      <c r="H174" s="270"/>
      <c r="I174" s="94"/>
      <c r="J174" s="94"/>
    </row>
    <row r="175" ht="15.75" customHeight="1">
      <c r="A175" s="94"/>
      <c r="B175" s="94"/>
      <c r="C175" s="94"/>
      <c r="D175" s="270"/>
      <c r="E175" s="270"/>
      <c r="F175" s="270"/>
      <c r="G175" s="270"/>
      <c r="H175" s="270"/>
      <c r="I175" s="94"/>
      <c r="J175" s="94"/>
    </row>
    <row r="176" ht="15.75" customHeight="1">
      <c r="A176" s="94"/>
      <c r="B176" s="94"/>
      <c r="C176" s="94"/>
      <c r="D176" s="270"/>
      <c r="E176" s="270"/>
      <c r="F176" s="270"/>
      <c r="G176" s="270"/>
      <c r="H176" s="270"/>
      <c r="I176" s="94"/>
      <c r="J176" s="94"/>
    </row>
    <row r="177" ht="15.75" customHeight="1">
      <c r="A177" s="94"/>
      <c r="B177" s="94"/>
      <c r="C177" s="94"/>
      <c r="D177" s="270"/>
      <c r="E177" s="270"/>
      <c r="F177" s="270"/>
      <c r="G177" s="270"/>
      <c r="H177" s="270"/>
      <c r="I177" s="94"/>
      <c r="J177" s="94"/>
    </row>
    <row r="178" ht="15.75" customHeight="1">
      <c r="A178" s="94"/>
      <c r="B178" s="94"/>
      <c r="C178" s="94"/>
      <c r="D178" s="270"/>
      <c r="E178" s="270"/>
      <c r="F178" s="270"/>
      <c r="G178" s="270"/>
      <c r="H178" s="270"/>
      <c r="I178" s="94"/>
      <c r="J178" s="94"/>
    </row>
    <row r="179" ht="15.75" customHeight="1">
      <c r="A179" s="94"/>
      <c r="B179" s="94"/>
      <c r="C179" s="94"/>
      <c r="D179" s="270"/>
      <c r="E179" s="270"/>
      <c r="F179" s="270"/>
      <c r="G179" s="270"/>
      <c r="H179" s="270"/>
      <c r="I179" s="94"/>
      <c r="J179" s="94"/>
    </row>
    <row r="180" ht="15.75" customHeight="1">
      <c r="A180" s="94"/>
      <c r="B180" s="94"/>
      <c r="C180" s="94"/>
      <c r="D180" s="270"/>
      <c r="E180" s="270"/>
      <c r="F180" s="270"/>
      <c r="G180" s="270"/>
      <c r="H180" s="270"/>
      <c r="I180" s="94"/>
      <c r="J180" s="94"/>
    </row>
    <row r="181" ht="15.75" customHeight="1">
      <c r="A181" s="94"/>
      <c r="B181" s="94"/>
      <c r="C181" s="94"/>
      <c r="D181" s="270"/>
      <c r="E181" s="270"/>
      <c r="F181" s="270"/>
      <c r="G181" s="270"/>
      <c r="H181" s="270"/>
      <c r="I181" s="94"/>
      <c r="J181" s="94"/>
    </row>
    <row r="182" ht="15.75" customHeight="1">
      <c r="A182" s="94"/>
      <c r="B182" s="94"/>
      <c r="C182" s="94"/>
      <c r="D182" s="270"/>
      <c r="E182" s="270"/>
      <c r="F182" s="270"/>
      <c r="G182" s="270"/>
      <c r="H182" s="270"/>
      <c r="I182" s="94"/>
      <c r="J182" s="94"/>
    </row>
    <row r="183" ht="15.75" customHeight="1">
      <c r="A183" s="94"/>
      <c r="B183" s="94"/>
      <c r="C183" s="94"/>
      <c r="D183" s="270"/>
      <c r="E183" s="270"/>
      <c r="F183" s="270"/>
      <c r="G183" s="270"/>
      <c r="H183" s="270"/>
      <c r="I183" s="94"/>
      <c r="J183" s="94"/>
    </row>
    <row r="184" ht="15.75" customHeight="1">
      <c r="A184" s="94"/>
      <c r="B184" s="94"/>
      <c r="C184" s="94"/>
      <c r="D184" s="270"/>
      <c r="E184" s="270"/>
      <c r="F184" s="270"/>
      <c r="G184" s="270"/>
      <c r="H184" s="270"/>
      <c r="I184" s="94"/>
      <c r="J184" s="94"/>
    </row>
    <row r="185" ht="15.75" customHeight="1">
      <c r="A185" s="94"/>
      <c r="B185" s="94"/>
      <c r="C185" s="94"/>
      <c r="D185" s="270"/>
      <c r="E185" s="270"/>
      <c r="F185" s="270"/>
      <c r="G185" s="270"/>
      <c r="H185" s="270"/>
      <c r="I185" s="94"/>
      <c r="J185" s="94"/>
    </row>
    <row r="186" ht="15.75" customHeight="1">
      <c r="A186" s="94"/>
      <c r="B186" s="94"/>
      <c r="C186" s="94"/>
      <c r="D186" s="270"/>
      <c r="E186" s="270"/>
      <c r="F186" s="270"/>
      <c r="G186" s="270"/>
      <c r="H186" s="270"/>
      <c r="I186" s="94"/>
      <c r="J186" s="94"/>
    </row>
    <row r="187" ht="15.75" customHeight="1">
      <c r="A187" s="94"/>
      <c r="B187" s="94"/>
      <c r="C187" s="94"/>
      <c r="D187" s="270"/>
      <c r="E187" s="270"/>
      <c r="F187" s="270"/>
      <c r="G187" s="270"/>
      <c r="H187" s="270"/>
      <c r="I187" s="94"/>
      <c r="J187" s="94"/>
    </row>
    <row r="188" ht="15.75" customHeight="1">
      <c r="A188" s="94"/>
      <c r="B188" s="94"/>
      <c r="C188" s="94"/>
      <c r="D188" s="270"/>
      <c r="E188" s="270"/>
      <c r="F188" s="270"/>
      <c r="G188" s="270"/>
      <c r="H188" s="270"/>
      <c r="I188" s="94"/>
      <c r="J188" s="94"/>
    </row>
    <row r="189" ht="15.75" customHeight="1">
      <c r="A189" s="94"/>
      <c r="B189" s="94"/>
      <c r="C189" s="94"/>
      <c r="D189" s="270"/>
      <c r="E189" s="270"/>
      <c r="F189" s="270"/>
      <c r="G189" s="270"/>
      <c r="H189" s="270"/>
      <c r="I189" s="94"/>
      <c r="J189" s="94"/>
    </row>
    <row r="190" ht="15.75" customHeight="1">
      <c r="A190" s="94"/>
      <c r="B190" s="94"/>
      <c r="C190" s="94"/>
      <c r="D190" s="270"/>
      <c r="E190" s="270"/>
      <c r="F190" s="270"/>
      <c r="G190" s="270"/>
      <c r="H190" s="270"/>
      <c r="I190" s="94"/>
      <c r="J190" s="94"/>
    </row>
    <row r="191" ht="15.75" customHeight="1">
      <c r="A191" s="94"/>
      <c r="B191" s="94"/>
      <c r="C191" s="94"/>
      <c r="D191" s="270"/>
      <c r="E191" s="270"/>
      <c r="F191" s="270"/>
      <c r="G191" s="270"/>
      <c r="H191" s="270"/>
      <c r="I191" s="94"/>
      <c r="J191" s="94"/>
    </row>
    <row r="192" ht="15.75" customHeight="1">
      <c r="A192" s="94"/>
      <c r="B192" s="94"/>
      <c r="C192" s="94"/>
      <c r="D192" s="270"/>
      <c r="E192" s="270"/>
      <c r="F192" s="270"/>
      <c r="G192" s="270"/>
      <c r="H192" s="270"/>
      <c r="I192" s="94"/>
      <c r="J192" s="94"/>
    </row>
    <row r="193" ht="15.75" customHeight="1">
      <c r="A193" s="94"/>
      <c r="B193" s="94"/>
      <c r="C193" s="94"/>
      <c r="D193" s="270"/>
      <c r="E193" s="270"/>
      <c r="F193" s="270"/>
      <c r="G193" s="270"/>
      <c r="H193" s="270"/>
      <c r="I193" s="94"/>
      <c r="J193" s="94"/>
    </row>
    <row r="194" ht="15.75" customHeight="1">
      <c r="A194" s="94"/>
      <c r="B194" s="94"/>
      <c r="C194" s="94"/>
      <c r="D194" s="270"/>
      <c r="E194" s="270"/>
      <c r="F194" s="270"/>
      <c r="G194" s="270"/>
      <c r="H194" s="270"/>
      <c r="I194" s="94"/>
      <c r="J194" s="94"/>
    </row>
    <row r="195" ht="15.75" customHeight="1">
      <c r="A195" s="94"/>
      <c r="B195" s="94"/>
      <c r="C195" s="94"/>
      <c r="D195" s="270"/>
      <c r="E195" s="270"/>
      <c r="F195" s="270"/>
      <c r="G195" s="270"/>
      <c r="H195" s="270"/>
      <c r="I195" s="94"/>
      <c r="J195" s="94"/>
    </row>
    <row r="196" ht="15.75" customHeight="1">
      <c r="A196" s="94"/>
      <c r="B196" s="94"/>
      <c r="C196" s="94"/>
      <c r="D196" s="270"/>
      <c r="E196" s="270"/>
      <c r="F196" s="270"/>
      <c r="G196" s="270"/>
      <c r="H196" s="270"/>
      <c r="I196" s="94"/>
      <c r="J196" s="94"/>
    </row>
    <row r="197" ht="15.75" customHeight="1">
      <c r="A197" s="94"/>
      <c r="B197" s="94"/>
      <c r="C197" s="94"/>
      <c r="D197" s="270"/>
      <c r="E197" s="270"/>
      <c r="F197" s="270"/>
      <c r="G197" s="270"/>
      <c r="H197" s="270"/>
      <c r="I197" s="94"/>
      <c r="J197" s="94"/>
    </row>
    <row r="198" ht="15.75" customHeight="1">
      <c r="A198" s="94"/>
      <c r="B198" s="94"/>
      <c r="C198" s="94"/>
      <c r="D198" s="270"/>
      <c r="E198" s="270"/>
      <c r="F198" s="270"/>
      <c r="G198" s="270"/>
      <c r="H198" s="270"/>
      <c r="I198" s="94"/>
      <c r="J198" s="94"/>
    </row>
    <row r="199" ht="15.75" customHeight="1">
      <c r="A199" s="94"/>
      <c r="B199" s="94"/>
      <c r="C199" s="94"/>
      <c r="D199" s="270"/>
      <c r="E199" s="270"/>
      <c r="F199" s="270"/>
      <c r="G199" s="270"/>
      <c r="H199" s="270"/>
      <c r="I199" s="94"/>
      <c r="J199" s="94"/>
    </row>
    <row r="200" ht="15.75" customHeight="1">
      <c r="A200" s="94"/>
      <c r="B200" s="94"/>
      <c r="C200" s="94"/>
      <c r="D200" s="270"/>
      <c r="E200" s="270"/>
      <c r="F200" s="270"/>
      <c r="G200" s="270"/>
      <c r="H200" s="270"/>
      <c r="I200" s="94"/>
      <c r="J200" s="94"/>
    </row>
    <row r="201" ht="15.75" customHeight="1">
      <c r="A201" s="94"/>
      <c r="B201" s="94"/>
      <c r="C201" s="94"/>
      <c r="D201" s="270"/>
      <c r="E201" s="270"/>
      <c r="F201" s="270"/>
      <c r="G201" s="270"/>
      <c r="H201" s="270"/>
      <c r="I201" s="94"/>
      <c r="J201" s="94"/>
    </row>
    <row r="202" ht="15.75" customHeight="1">
      <c r="A202" s="94"/>
      <c r="B202" s="94"/>
      <c r="C202" s="94"/>
      <c r="D202" s="270"/>
      <c r="E202" s="270"/>
      <c r="F202" s="270"/>
      <c r="G202" s="270"/>
      <c r="H202" s="270"/>
      <c r="I202" s="94"/>
      <c r="J202" s="94"/>
    </row>
    <row r="203" ht="15.75" customHeight="1">
      <c r="A203" s="94"/>
      <c r="B203" s="94"/>
      <c r="C203" s="94"/>
      <c r="D203" s="270"/>
      <c r="E203" s="270"/>
      <c r="F203" s="270"/>
      <c r="G203" s="270"/>
      <c r="H203" s="270"/>
      <c r="I203" s="94"/>
      <c r="J203" s="94"/>
    </row>
    <row r="204" ht="15.75" customHeight="1">
      <c r="A204" s="94"/>
      <c r="B204" s="94"/>
      <c r="C204" s="94"/>
      <c r="D204" s="270"/>
      <c r="E204" s="270"/>
      <c r="F204" s="270"/>
      <c r="G204" s="270"/>
      <c r="H204" s="270"/>
      <c r="I204" s="94"/>
      <c r="J204" s="94"/>
    </row>
    <row r="205" ht="15.75" customHeight="1">
      <c r="A205" s="94"/>
      <c r="B205" s="94"/>
      <c r="C205" s="94"/>
      <c r="D205" s="270"/>
      <c r="E205" s="270"/>
      <c r="F205" s="270"/>
      <c r="G205" s="270"/>
      <c r="H205" s="270"/>
      <c r="I205" s="94"/>
      <c r="J205" s="94"/>
    </row>
    <row r="206" ht="15.75" customHeight="1">
      <c r="A206" s="94"/>
      <c r="B206" s="94"/>
      <c r="C206" s="94"/>
      <c r="D206" s="270"/>
      <c r="E206" s="270"/>
      <c r="F206" s="270"/>
      <c r="G206" s="270"/>
      <c r="H206" s="270"/>
      <c r="I206" s="94"/>
      <c r="J206" s="94"/>
    </row>
    <row r="207" ht="15.75" customHeight="1">
      <c r="A207" s="94"/>
      <c r="B207" s="94"/>
      <c r="C207" s="94"/>
      <c r="D207" s="270"/>
      <c r="E207" s="270"/>
      <c r="F207" s="270"/>
      <c r="G207" s="270"/>
      <c r="H207" s="270"/>
      <c r="I207" s="94"/>
      <c r="J207" s="94"/>
    </row>
    <row r="208" ht="15.75" customHeight="1">
      <c r="A208" s="94"/>
      <c r="B208" s="94"/>
      <c r="C208" s="94"/>
      <c r="D208" s="270"/>
      <c r="E208" s="270"/>
      <c r="F208" s="270"/>
      <c r="G208" s="270"/>
      <c r="H208" s="270"/>
      <c r="I208" s="94"/>
      <c r="J208" s="94"/>
    </row>
    <row r="209" ht="15.75" customHeight="1">
      <c r="A209" s="94"/>
      <c r="B209" s="94"/>
      <c r="C209" s="94"/>
      <c r="D209" s="270"/>
      <c r="E209" s="270"/>
      <c r="F209" s="270"/>
      <c r="G209" s="270"/>
      <c r="H209" s="270"/>
      <c r="I209" s="94"/>
      <c r="J209" s="94"/>
    </row>
    <row r="210" ht="15.75" customHeight="1">
      <c r="A210" s="94"/>
      <c r="B210" s="94"/>
      <c r="C210" s="94"/>
      <c r="D210" s="270"/>
      <c r="E210" s="270"/>
      <c r="F210" s="270"/>
      <c r="G210" s="270"/>
      <c r="H210" s="270"/>
      <c r="I210" s="94"/>
      <c r="J210" s="94"/>
    </row>
    <row r="211" ht="15.75" customHeight="1">
      <c r="A211" s="94"/>
      <c r="B211" s="94"/>
      <c r="C211" s="94"/>
      <c r="D211" s="270"/>
      <c r="E211" s="270"/>
      <c r="F211" s="270"/>
      <c r="G211" s="270"/>
      <c r="H211" s="270"/>
      <c r="I211" s="94"/>
      <c r="J211" s="94"/>
    </row>
    <row r="212" ht="15.75" customHeight="1">
      <c r="A212" s="94"/>
      <c r="B212" s="94"/>
      <c r="C212" s="94"/>
      <c r="D212" s="270"/>
      <c r="E212" s="270"/>
      <c r="F212" s="270"/>
      <c r="G212" s="270"/>
      <c r="H212" s="270"/>
      <c r="I212" s="94"/>
      <c r="J212" s="94"/>
    </row>
    <row r="213" ht="15.75" customHeight="1">
      <c r="A213" s="94"/>
      <c r="B213" s="94"/>
      <c r="C213" s="94"/>
      <c r="D213" s="270"/>
      <c r="E213" s="270"/>
      <c r="F213" s="270"/>
      <c r="G213" s="270"/>
      <c r="H213" s="270"/>
      <c r="I213" s="94"/>
      <c r="J213" s="94"/>
    </row>
    <row r="214" ht="15.75" customHeight="1">
      <c r="A214" s="94"/>
      <c r="B214" s="94"/>
      <c r="C214" s="94"/>
      <c r="D214" s="270"/>
      <c r="E214" s="270"/>
      <c r="F214" s="270"/>
      <c r="G214" s="270"/>
      <c r="H214" s="270"/>
      <c r="I214" s="94"/>
      <c r="J214" s="94"/>
    </row>
    <row r="215" ht="15.75" customHeight="1">
      <c r="A215" s="94"/>
      <c r="B215" s="94"/>
      <c r="C215" s="94"/>
      <c r="D215" s="270"/>
      <c r="E215" s="270"/>
      <c r="F215" s="270"/>
      <c r="G215" s="270"/>
      <c r="H215" s="270"/>
      <c r="I215" s="94"/>
      <c r="J215" s="94"/>
    </row>
    <row r="216" ht="15.75" customHeight="1">
      <c r="A216" s="94"/>
      <c r="B216" s="94"/>
      <c r="C216" s="94"/>
      <c r="D216" s="270"/>
      <c r="E216" s="270"/>
      <c r="F216" s="270"/>
      <c r="G216" s="270"/>
      <c r="H216" s="270"/>
      <c r="I216" s="94"/>
      <c r="J216" s="94"/>
    </row>
    <row r="217" ht="15.75" customHeight="1">
      <c r="A217" s="94"/>
      <c r="B217" s="94"/>
      <c r="C217" s="94"/>
      <c r="D217" s="270"/>
      <c r="E217" s="270"/>
      <c r="F217" s="270"/>
      <c r="G217" s="270"/>
      <c r="H217" s="270"/>
      <c r="I217" s="94"/>
      <c r="J217" s="94"/>
    </row>
    <row r="218" ht="15.75" customHeight="1">
      <c r="A218" s="94"/>
      <c r="B218" s="94"/>
      <c r="C218" s="94"/>
      <c r="D218" s="270"/>
      <c r="E218" s="270"/>
      <c r="F218" s="270"/>
      <c r="G218" s="270"/>
      <c r="H218" s="270"/>
      <c r="I218" s="94"/>
      <c r="J218" s="94"/>
    </row>
    <row r="219" ht="15.75" customHeight="1">
      <c r="A219" s="94"/>
      <c r="B219" s="94"/>
      <c r="C219" s="94"/>
      <c r="D219" s="270"/>
      <c r="E219" s="270"/>
      <c r="F219" s="270"/>
      <c r="G219" s="270"/>
      <c r="H219" s="270"/>
      <c r="I219" s="94"/>
      <c r="J219" s="94"/>
    </row>
    <row r="220" ht="15.75" customHeight="1">
      <c r="A220" s="94"/>
      <c r="B220" s="94"/>
      <c r="C220" s="94"/>
      <c r="D220" s="270"/>
      <c r="E220" s="270"/>
      <c r="F220" s="270"/>
      <c r="G220" s="270"/>
      <c r="H220" s="270"/>
      <c r="I220" s="94"/>
      <c r="J220" s="94"/>
    </row>
    <row r="221" ht="15.75" customHeight="1">
      <c r="A221" s="94"/>
      <c r="B221" s="94"/>
      <c r="C221" s="94"/>
      <c r="D221" s="270"/>
      <c r="E221" s="270"/>
      <c r="F221" s="270"/>
      <c r="G221" s="270"/>
      <c r="H221" s="270"/>
      <c r="I221" s="94"/>
      <c r="J221" s="94"/>
    </row>
    <row r="222" ht="15.75" customHeight="1">
      <c r="A222" s="94"/>
      <c r="B222" s="94"/>
      <c r="C222" s="94"/>
      <c r="D222" s="270"/>
      <c r="E222" s="270"/>
      <c r="F222" s="270"/>
      <c r="G222" s="270"/>
      <c r="H222" s="270"/>
      <c r="I222" s="94"/>
      <c r="J222" s="94"/>
    </row>
    <row r="223" ht="15.75" customHeight="1">
      <c r="A223" s="94"/>
      <c r="B223" s="94"/>
      <c r="C223" s="94"/>
      <c r="D223" s="270"/>
      <c r="E223" s="270"/>
      <c r="F223" s="270"/>
      <c r="G223" s="270"/>
      <c r="H223" s="270"/>
      <c r="I223" s="94"/>
      <c r="J223" s="94"/>
    </row>
    <row r="224" ht="15.75" customHeight="1">
      <c r="A224" s="94"/>
      <c r="B224" s="94"/>
      <c r="C224" s="94"/>
      <c r="D224" s="270"/>
      <c r="E224" s="270"/>
      <c r="F224" s="270"/>
      <c r="G224" s="270"/>
      <c r="H224" s="270"/>
      <c r="I224" s="94"/>
      <c r="J224" s="94"/>
    </row>
    <row r="225" ht="15.75" customHeight="1">
      <c r="A225" s="94"/>
      <c r="B225" s="94"/>
      <c r="C225" s="94"/>
      <c r="D225" s="270"/>
      <c r="E225" s="270"/>
      <c r="F225" s="270"/>
      <c r="G225" s="270"/>
      <c r="H225" s="270"/>
      <c r="I225" s="94"/>
      <c r="J225" s="94"/>
    </row>
    <row r="226" ht="15.75" customHeight="1">
      <c r="A226" s="94"/>
      <c r="B226" s="94"/>
      <c r="C226" s="94"/>
      <c r="D226" s="270"/>
      <c r="E226" s="270"/>
      <c r="F226" s="270"/>
      <c r="G226" s="270"/>
      <c r="H226" s="270"/>
      <c r="I226" s="94"/>
      <c r="J226" s="94"/>
    </row>
    <row r="227" ht="15.75" customHeight="1">
      <c r="A227" s="94"/>
      <c r="B227" s="94"/>
      <c r="C227" s="94"/>
      <c r="D227" s="270"/>
      <c r="E227" s="270"/>
      <c r="F227" s="270"/>
      <c r="G227" s="270"/>
      <c r="H227" s="270"/>
      <c r="I227" s="94"/>
      <c r="J227" s="94"/>
    </row>
    <row r="228" ht="15.75" customHeight="1">
      <c r="A228" s="94"/>
      <c r="B228" s="94"/>
      <c r="C228" s="94"/>
      <c r="D228" s="270"/>
      <c r="E228" s="270"/>
      <c r="F228" s="270"/>
      <c r="G228" s="270"/>
      <c r="H228" s="270"/>
      <c r="I228" s="94"/>
      <c r="J228" s="94"/>
    </row>
    <row r="229" ht="15.75" customHeight="1">
      <c r="A229" s="94"/>
      <c r="B229" s="94"/>
      <c r="C229" s="94"/>
      <c r="D229" s="270"/>
      <c r="E229" s="270"/>
      <c r="F229" s="270"/>
      <c r="G229" s="270"/>
      <c r="H229" s="270"/>
      <c r="I229" s="94"/>
      <c r="J229" s="94"/>
    </row>
    <row r="230" ht="15.75" customHeight="1">
      <c r="A230" s="94"/>
      <c r="B230" s="94"/>
      <c r="C230" s="94"/>
      <c r="D230" s="270"/>
      <c r="E230" s="270"/>
      <c r="F230" s="270"/>
      <c r="G230" s="270"/>
      <c r="H230" s="270"/>
      <c r="I230" s="94"/>
      <c r="J230" s="94"/>
    </row>
    <row r="231" ht="15.75" customHeight="1">
      <c r="A231" s="94"/>
      <c r="B231" s="94"/>
      <c r="C231" s="94"/>
      <c r="D231" s="270"/>
      <c r="E231" s="270"/>
      <c r="F231" s="270"/>
      <c r="G231" s="270"/>
      <c r="H231" s="270"/>
      <c r="I231" s="94"/>
      <c r="J231" s="94"/>
    </row>
    <row r="232" ht="15.75" customHeight="1">
      <c r="A232" s="94"/>
      <c r="B232" s="94"/>
      <c r="C232" s="94"/>
      <c r="D232" s="270"/>
      <c r="E232" s="270"/>
      <c r="F232" s="270"/>
      <c r="G232" s="270"/>
      <c r="H232" s="270"/>
      <c r="I232" s="94"/>
      <c r="J232" s="94"/>
    </row>
    <row r="233" ht="15.75" customHeight="1">
      <c r="A233" s="94"/>
      <c r="B233" s="94"/>
      <c r="C233" s="94"/>
      <c r="D233" s="270"/>
      <c r="E233" s="270"/>
      <c r="F233" s="270"/>
      <c r="G233" s="270"/>
      <c r="H233" s="270"/>
      <c r="I233" s="94"/>
      <c r="J233" s="94"/>
    </row>
    <row r="234" ht="15.75" customHeight="1">
      <c r="A234" s="94"/>
      <c r="B234" s="94"/>
      <c r="C234" s="94"/>
      <c r="D234" s="270"/>
      <c r="E234" s="270"/>
      <c r="F234" s="270"/>
      <c r="G234" s="270"/>
      <c r="H234" s="270"/>
      <c r="I234" s="94"/>
      <c r="J234" s="94"/>
    </row>
    <row r="235" ht="15.75" customHeight="1">
      <c r="A235" s="94"/>
      <c r="B235" s="94"/>
      <c r="C235" s="94"/>
      <c r="D235" s="270"/>
      <c r="E235" s="270"/>
      <c r="F235" s="270"/>
      <c r="G235" s="270"/>
      <c r="H235" s="270"/>
      <c r="I235" s="94"/>
      <c r="J235" s="94"/>
    </row>
    <row r="236" ht="15.75" customHeight="1">
      <c r="A236" s="94"/>
      <c r="B236" s="94"/>
      <c r="C236" s="94"/>
      <c r="D236" s="270"/>
      <c r="E236" s="270"/>
      <c r="F236" s="270"/>
      <c r="G236" s="270"/>
      <c r="H236" s="270"/>
      <c r="I236" s="94"/>
      <c r="J236" s="94"/>
    </row>
    <row r="237" ht="15.75" customHeight="1">
      <c r="A237" s="94"/>
      <c r="B237" s="94"/>
      <c r="C237" s="94"/>
      <c r="D237" s="270"/>
      <c r="E237" s="270"/>
      <c r="F237" s="270"/>
      <c r="G237" s="270"/>
      <c r="H237" s="270"/>
      <c r="I237" s="94"/>
      <c r="J237" s="94"/>
    </row>
    <row r="238" ht="15.75" customHeight="1">
      <c r="A238" s="94"/>
      <c r="B238" s="94"/>
      <c r="C238" s="94"/>
      <c r="D238" s="270"/>
      <c r="E238" s="270"/>
      <c r="F238" s="270"/>
      <c r="G238" s="270"/>
      <c r="H238" s="270"/>
      <c r="I238" s="94"/>
      <c r="J238" s="94"/>
    </row>
    <row r="239" ht="15.75" customHeight="1">
      <c r="A239" s="94"/>
      <c r="B239" s="94"/>
      <c r="C239" s="94"/>
      <c r="D239" s="270"/>
      <c r="E239" s="270"/>
      <c r="F239" s="270"/>
      <c r="G239" s="270"/>
      <c r="H239" s="270"/>
      <c r="I239" s="94"/>
      <c r="J239" s="94"/>
    </row>
    <row r="240" ht="15.75" customHeight="1">
      <c r="A240" s="94"/>
      <c r="B240" s="94"/>
      <c r="C240" s="94"/>
      <c r="D240" s="270"/>
      <c r="E240" s="270"/>
      <c r="F240" s="270"/>
      <c r="G240" s="270"/>
      <c r="H240" s="270"/>
      <c r="I240" s="94"/>
      <c r="J240" s="94"/>
    </row>
    <row r="241" ht="15.75" customHeight="1">
      <c r="A241" s="94"/>
      <c r="B241" s="94"/>
      <c r="C241" s="94"/>
      <c r="D241" s="270"/>
      <c r="E241" s="270"/>
      <c r="F241" s="270"/>
      <c r="G241" s="270"/>
      <c r="H241" s="270"/>
      <c r="I241" s="94"/>
      <c r="J241" s="94"/>
    </row>
    <row r="242" ht="15.75" customHeight="1">
      <c r="A242" s="94"/>
      <c r="B242" s="94"/>
      <c r="C242" s="94"/>
      <c r="D242" s="270"/>
      <c r="E242" s="270"/>
      <c r="F242" s="270"/>
      <c r="G242" s="270"/>
      <c r="H242" s="270"/>
      <c r="I242" s="94"/>
      <c r="J242" s="94"/>
    </row>
    <row r="243" ht="15.75" customHeight="1">
      <c r="A243" s="94"/>
      <c r="B243" s="94"/>
      <c r="C243" s="94"/>
      <c r="D243" s="270"/>
      <c r="E243" s="270"/>
      <c r="F243" s="270"/>
      <c r="G243" s="270"/>
      <c r="H243" s="270"/>
      <c r="I243" s="94"/>
      <c r="J243" s="94"/>
    </row>
    <row r="244" ht="15.75" customHeight="1">
      <c r="A244" s="94"/>
      <c r="B244" s="94"/>
      <c r="C244" s="94"/>
      <c r="D244" s="270"/>
      <c r="E244" s="270"/>
      <c r="F244" s="270"/>
      <c r="G244" s="270"/>
      <c r="H244" s="270"/>
      <c r="I244" s="94"/>
      <c r="J244" s="94"/>
    </row>
    <row r="245" ht="15.75" customHeight="1">
      <c r="A245" s="94"/>
      <c r="B245" s="94"/>
      <c r="C245" s="94"/>
      <c r="D245" s="270"/>
      <c r="E245" s="270"/>
      <c r="F245" s="270"/>
      <c r="G245" s="270"/>
      <c r="H245" s="270"/>
      <c r="I245" s="94"/>
      <c r="J245" s="94"/>
    </row>
    <row r="246" ht="15.75" customHeight="1">
      <c r="A246" s="94"/>
      <c r="B246" s="94"/>
      <c r="C246" s="94"/>
      <c r="D246" s="270"/>
      <c r="E246" s="270"/>
      <c r="F246" s="270"/>
      <c r="G246" s="270"/>
      <c r="H246" s="270"/>
      <c r="I246" s="94"/>
      <c r="J246" s="94"/>
    </row>
    <row r="247" ht="15.75" customHeight="1">
      <c r="A247" s="94"/>
      <c r="B247" s="94"/>
      <c r="C247" s="94"/>
      <c r="D247" s="270"/>
      <c r="E247" s="270"/>
      <c r="F247" s="270"/>
      <c r="G247" s="270"/>
      <c r="H247" s="270"/>
      <c r="I247" s="94"/>
      <c r="J247" s="94"/>
    </row>
    <row r="248" ht="15.75" customHeight="1">
      <c r="A248" s="94"/>
      <c r="B248" s="94"/>
      <c r="C248" s="94"/>
      <c r="D248" s="270"/>
      <c r="E248" s="270"/>
      <c r="F248" s="270"/>
      <c r="G248" s="270"/>
      <c r="H248" s="270"/>
      <c r="I248" s="94"/>
      <c r="J248" s="94"/>
    </row>
    <row r="249" ht="15.75" customHeight="1">
      <c r="A249" s="94"/>
      <c r="B249" s="94"/>
      <c r="C249" s="94"/>
      <c r="D249" s="270"/>
      <c r="E249" s="270"/>
      <c r="F249" s="270"/>
      <c r="G249" s="270"/>
      <c r="H249" s="270"/>
      <c r="I249" s="94"/>
      <c r="J249" s="94"/>
    </row>
    <row r="250" ht="15.75" customHeight="1">
      <c r="A250" s="94"/>
      <c r="B250" s="94"/>
      <c r="C250" s="94"/>
      <c r="D250" s="270"/>
      <c r="E250" s="270"/>
      <c r="F250" s="270"/>
      <c r="G250" s="270"/>
      <c r="H250" s="270"/>
      <c r="I250" s="94"/>
      <c r="J250" s="94"/>
    </row>
    <row r="251" ht="15.75" customHeight="1">
      <c r="A251" s="94"/>
      <c r="B251" s="94"/>
      <c r="C251" s="94"/>
      <c r="D251" s="270"/>
      <c r="E251" s="270"/>
      <c r="F251" s="270"/>
      <c r="G251" s="270"/>
      <c r="H251" s="270"/>
      <c r="I251" s="94"/>
      <c r="J251" s="94"/>
    </row>
    <row r="252" ht="15.75" customHeight="1">
      <c r="A252" s="94"/>
      <c r="B252" s="94"/>
      <c r="C252" s="94"/>
      <c r="D252" s="270"/>
      <c r="E252" s="270"/>
      <c r="F252" s="270"/>
      <c r="G252" s="270"/>
      <c r="H252" s="270"/>
      <c r="I252" s="94"/>
      <c r="J252" s="94"/>
    </row>
    <row r="253" ht="15.75" customHeight="1">
      <c r="A253" s="94"/>
      <c r="B253" s="94"/>
      <c r="C253" s="94"/>
      <c r="D253" s="270"/>
      <c r="E253" s="270"/>
      <c r="F253" s="270"/>
      <c r="G253" s="270"/>
      <c r="H253" s="270"/>
      <c r="I253" s="94"/>
      <c r="J253" s="94"/>
    </row>
    <row r="254" ht="15.75" customHeight="1">
      <c r="A254" s="94"/>
      <c r="B254" s="94"/>
      <c r="C254" s="94"/>
      <c r="D254" s="270"/>
      <c r="E254" s="270"/>
      <c r="F254" s="270"/>
      <c r="G254" s="270"/>
      <c r="H254" s="270"/>
      <c r="I254" s="94"/>
      <c r="J254" s="94"/>
    </row>
    <row r="255" ht="15.75" customHeight="1">
      <c r="A255" s="94"/>
      <c r="B255" s="94"/>
      <c r="C255" s="94"/>
      <c r="D255" s="270"/>
      <c r="E255" s="270"/>
      <c r="F255" s="270"/>
      <c r="G255" s="270"/>
      <c r="H255" s="270"/>
      <c r="I255" s="94"/>
      <c r="J255" s="94"/>
    </row>
    <row r="256" ht="15.75" customHeight="1">
      <c r="A256" s="94"/>
      <c r="B256" s="94"/>
      <c r="C256" s="94"/>
      <c r="D256" s="270"/>
      <c r="E256" s="270"/>
      <c r="F256" s="270"/>
      <c r="G256" s="270"/>
      <c r="H256" s="270"/>
      <c r="I256" s="94"/>
      <c r="J256" s="94"/>
    </row>
    <row r="257" ht="15.75" customHeight="1">
      <c r="A257" s="94"/>
      <c r="B257" s="94"/>
      <c r="C257" s="94"/>
      <c r="D257" s="270"/>
      <c r="E257" s="270"/>
      <c r="F257" s="270"/>
      <c r="G257" s="270"/>
      <c r="H257" s="270"/>
      <c r="I257" s="94"/>
      <c r="J257" s="94"/>
    </row>
    <row r="258" ht="15.75" customHeight="1">
      <c r="A258" s="94"/>
      <c r="B258" s="94"/>
      <c r="C258" s="94"/>
      <c r="D258" s="270"/>
      <c r="E258" s="270"/>
      <c r="F258" s="270"/>
      <c r="G258" s="270"/>
      <c r="H258" s="270"/>
      <c r="I258" s="94"/>
      <c r="J258" s="94"/>
    </row>
    <row r="259" ht="15.75" customHeight="1">
      <c r="A259" s="94"/>
      <c r="B259" s="94"/>
      <c r="C259" s="94"/>
      <c r="D259" s="270"/>
      <c r="E259" s="270"/>
      <c r="F259" s="270"/>
      <c r="G259" s="270"/>
      <c r="H259" s="270"/>
      <c r="I259" s="94"/>
      <c r="J259" s="94"/>
    </row>
    <row r="260" ht="15.75" customHeight="1">
      <c r="A260" s="94"/>
      <c r="B260" s="94"/>
      <c r="C260" s="94"/>
      <c r="D260" s="270"/>
      <c r="E260" s="270"/>
      <c r="F260" s="270"/>
      <c r="G260" s="270"/>
      <c r="H260" s="270"/>
      <c r="I260" s="94"/>
      <c r="J260" s="94"/>
    </row>
    <row r="261" ht="15.75" customHeight="1">
      <c r="A261" s="94"/>
      <c r="B261" s="94"/>
      <c r="C261" s="94"/>
      <c r="D261" s="270"/>
      <c r="E261" s="270"/>
      <c r="F261" s="270"/>
      <c r="G261" s="270"/>
      <c r="H261" s="270"/>
      <c r="I261" s="94"/>
      <c r="J261" s="94"/>
    </row>
    <row r="262" ht="15.75" customHeight="1">
      <c r="A262" s="94"/>
      <c r="B262" s="94"/>
      <c r="C262" s="94"/>
      <c r="D262" s="270"/>
      <c r="E262" s="270"/>
      <c r="F262" s="270"/>
      <c r="G262" s="270"/>
      <c r="H262" s="270"/>
      <c r="I262" s="94"/>
      <c r="J262" s="94"/>
    </row>
    <row r="263" ht="15.75" customHeight="1">
      <c r="A263" s="94"/>
      <c r="B263" s="94"/>
      <c r="C263" s="94"/>
      <c r="D263" s="270"/>
      <c r="E263" s="270"/>
      <c r="F263" s="270"/>
      <c r="G263" s="270"/>
      <c r="H263" s="270"/>
      <c r="I263" s="94"/>
      <c r="J263" s="94"/>
    </row>
    <row r="264" ht="15.75" customHeight="1">
      <c r="A264" s="94"/>
      <c r="B264" s="94"/>
      <c r="C264" s="94"/>
      <c r="D264" s="270"/>
      <c r="E264" s="270"/>
      <c r="F264" s="270"/>
      <c r="G264" s="270"/>
      <c r="H264" s="270"/>
      <c r="I264" s="94"/>
      <c r="J264" s="94"/>
    </row>
    <row r="265" ht="15.75" customHeight="1">
      <c r="A265" s="94"/>
      <c r="B265" s="94"/>
      <c r="C265" s="94"/>
      <c r="D265" s="270"/>
      <c r="E265" s="270"/>
      <c r="F265" s="270"/>
      <c r="G265" s="270"/>
      <c r="H265" s="270"/>
      <c r="I265" s="94"/>
      <c r="J265" s="94"/>
    </row>
    <row r="266" ht="15.75" customHeight="1">
      <c r="A266" s="94"/>
      <c r="B266" s="94"/>
      <c r="C266" s="94"/>
      <c r="D266" s="270"/>
      <c r="E266" s="270"/>
      <c r="F266" s="270"/>
      <c r="G266" s="270"/>
      <c r="H266" s="270"/>
      <c r="I266" s="94"/>
      <c r="J266" s="94"/>
    </row>
    <row r="267" ht="15.75" customHeight="1">
      <c r="A267" s="94"/>
      <c r="B267" s="94"/>
      <c r="C267" s="94"/>
      <c r="D267" s="270"/>
      <c r="E267" s="270"/>
      <c r="F267" s="270"/>
      <c r="G267" s="270"/>
      <c r="H267" s="270"/>
      <c r="I267" s="94"/>
      <c r="J267" s="94"/>
    </row>
    <row r="268" ht="15.75" customHeight="1">
      <c r="A268" s="94"/>
      <c r="B268" s="94"/>
      <c r="C268" s="94"/>
      <c r="D268" s="270"/>
      <c r="E268" s="270"/>
      <c r="F268" s="270"/>
      <c r="G268" s="270"/>
      <c r="H268" s="270"/>
      <c r="I268" s="94"/>
      <c r="J268" s="94"/>
    </row>
    <row r="269" ht="15.75" customHeight="1">
      <c r="A269" s="94"/>
      <c r="B269" s="94"/>
      <c r="C269" s="94"/>
      <c r="D269" s="270"/>
      <c r="E269" s="270"/>
      <c r="F269" s="270"/>
      <c r="G269" s="270"/>
      <c r="H269" s="270"/>
      <c r="I269" s="94"/>
      <c r="J269" s="94"/>
    </row>
    <row r="270" ht="15.75" customHeight="1">
      <c r="A270" s="94"/>
      <c r="B270" s="94"/>
      <c r="C270" s="94"/>
      <c r="D270" s="270"/>
      <c r="E270" s="270"/>
      <c r="F270" s="270"/>
      <c r="G270" s="270"/>
      <c r="H270" s="270"/>
      <c r="I270" s="94"/>
      <c r="J270" s="94"/>
    </row>
    <row r="271" ht="15.75" customHeight="1">
      <c r="A271" s="94"/>
      <c r="B271" s="94"/>
      <c r="C271" s="94"/>
      <c r="D271" s="270"/>
      <c r="E271" s="270"/>
      <c r="F271" s="270"/>
      <c r="G271" s="270"/>
      <c r="H271" s="270"/>
      <c r="I271" s="94"/>
      <c r="J271" s="94"/>
    </row>
    <row r="272" ht="15.75" customHeight="1">
      <c r="A272" s="94"/>
      <c r="B272" s="94"/>
      <c r="C272" s="94"/>
      <c r="D272" s="270"/>
      <c r="E272" s="270"/>
      <c r="F272" s="270"/>
      <c r="G272" s="270"/>
      <c r="H272" s="270"/>
      <c r="I272" s="94"/>
      <c r="J272" s="94"/>
    </row>
    <row r="273" ht="15.75" customHeight="1">
      <c r="A273" s="94"/>
      <c r="B273" s="94"/>
      <c r="C273" s="94"/>
      <c r="D273" s="270"/>
      <c r="E273" s="270"/>
      <c r="F273" s="270"/>
      <c r="G273" s="270"/>
      <c r="H273" s="270"/>
      <c r="I273" s="94"/>
      <c r="J273" s="94"/>
    </row>
    <row r="274" ht="15.75" customHeight="1">
      <c r="A274" s="94"/>
      <c r="B274" s="94"/>
      <c r="C274" s="94"/>
      <c r="D274" s="270"/>
      <c r="E274" s="270"/>
      <c r="F274" s="270"/>
      <c r="G274" s="270"/>
      <c r="H274" s="270"/>
      <c r="I274" s="94"/>
      <c r="J274" s="94"/>
    </row>
    <row r="275" ht="15.75" customHeight="1">
      <c r="A275" s="94"/>
      <c r="B275" s="94"/>
      <c r="C275" s="94"/>
      <c r="D275" s="270"/>
      <c r="E275" s="270"/>
      <c r="F275" s="270"/>
      <c r="G275" s="270"/>
      <c r="H275" s="270"/>
      <c r="I275" s="94"/>
      <c r="J275" s="94"/>
    </row>
    <row r="276" ht="15.75" customHeight="1">
      <c r="A276" s="94"/>
      <c r="B276" s="94"/>
      <c r="C276" s="94"/>
      <c r="D276" s="270"/>
      <c r="E276" s="270"/>
      <c r="F276" s="270"/>
      <c r="G276" s="270"/>
      <c r="H276" s="270"/>
      <c r="I276" s="94"/>
      <c r="J276" s="94"/>
    </row>
    <row r="277" ht="15.75" customHeight="1">
      <c r="A277" s="94"/>
      <c r="B277" s="94"/>
      <c r="C277" s="94"/>
      <c r="D277" s="270"/>
      <c r="E277" s="270"/>
      <c r="F277" s="270"/>
      <c r="G277" s="270"/>
      <c r="H277" s="270"/>
      <c r="I277" s="94"/>
      <c r="J277" s="94"/>
    </row>
    <row r="278" ht="15.75" customHeight="1">
      <c r="A278" s="94"/>
      <c r="B278" s="94"/>
      <c r="C278" s="94"/>
      <c r="D278" s="270"/>
      <c r="E278" s="270"/>
      <c r="F278" s="270"/>
      <c r="G278" s="270"/>
      <c r="H278" s="270"/>
      <c r="I278" s="94"/>
      <c r="J278" s="94"/>
    </row>
    <row r="279" ht="15.75" customHeight="1">
      <c r="A279" s="94"/>
      <c r="B279" s="94"/>
      <c r="C279" s="94"/>
      <c r="D279" s="270"/>
      <c r="E279" s="270"/>
      <c r="F279" s="270"/>
      <c r="G279" s="270"/>
      <c r="H279" s="270"/>
      <c r="I279" s="94"/>
      <c r="J279" s="94"/>
    </row>
    <row r="280" ht="15.75" customHeight="1">
      <c r="A280" s="94"/>
      <c r="B280" s="94"/>
      <c r="C280" s="94"/>
      <c r="D280" s="270"/>
      <c r="E280" s="270"/>
      <c r="F280" s="270"/>
      <c r="G280" s="270"/>
      <c r="H280" s="270"/>
      <c r="I280" s="94"/>
      <c r="J280" s="94"/>
    </row>
    <row r="281" ht="15.75" customHeight="1">
      <c r="A281" s="94"/>
      <c r="B281" s="94"/>
      <c r="C281" s="94"/>
      <c r="D281" s="270"/>
      <c r="E281" s="270"/>
      <c r="F281" s="270"/>
      <c r="G281" s="270"/>
      <c r="H281" s="270"/>
      <c r="I281" s="94"/>
      <c r="J281" s="94"/>
    </row>
    <row r="282" ht="15.75" customHeight="1">
      <c r="A282" s="94"/>
      <c r="B282" s="94"/>
      <c r="C282" s="94"/>
      <c r="D282" s="270"/>
      <c r="E282" s="270"/>
      <c r="F282" s="270"/>
      <c r="G282" s="270"/>
      <c r="H282" s="270"/>
      <c r="I282" s="94"/>
      <c r="J282" s="94"/>
    </row>
    <row r="283" ht="15.75" customHeight="1">
      <c r="A283" s="94"/>
      <c r="B283" s="94"/>
      <c r="C283" s="94"/>
      <c r="D283" s="270"/>
      <c r="E283" s="270"/>
      <c r="F283" s="270"/>
      <c r="G283" s="270"/>
      <c r="H283" s="270"/>
      <c r="I283" s="94"/>
      <c r="J283" s="94"/>
    </row>
    <row r="284" ht="15.75" customHeight="1">
      <c r="A284" s="94"/>
      <c r="B284" s="94"/>
      <c r="C284" s="94"/>
      <c r="D284" s="270"/>
      <c r="E284" s="270"/>
      <c r="F284" s="270"/>
      <c r="G284" s="270"/>
      <c r="H284" s="270"/>
      <c r="I284" s="94"/>
      <c r="J284" s="94"/>
    </row>
    <row r="285" ht="15.75" customHeight="1">
      <c r="A285" s="94"/>
      <c r="B285" s="94"/>
      <c r="C285" s="94"/>
      <c r="D285" s="270"/>
      <c r="E285" s="270"/>
      <c r="F285" s="270"/>
      <c r="G285" s="270"/>
      <c r="H285" s="270"/>
      <c r="I285" s="94"/>
      <c r="J285" s="94"/>
    </row>
    <row r="286" ht="15.75" customHeight="1">
      <c r="A286" s="94"/>
      <c r="B286" s="94"/>
      <c r="C286" s="94"/>
      <c r="D286" s="270"/>
      <c r="E286" s="270"/>
      <c r="F286" s="270"/>
      <c r="G286" s="270"/>
      <c r="H286" s="270"/>
      <c r="I286" s="94"/>
      <c r="J286" s="94"/>
    </row>
    <row r="287" ht="15.75" customHeight="1">
      <c r="A287" s="94"/>
      <c r="B287" s="94"/>
      <c r="C287" s="94"/>
      <c r="D287" s="270"/>
      <c r="E287" s="270"/>
      <c r="F287" s="270"/>
      <c r="G287" s="270"/>
      <c r="H287" s="270"/>
      <c r="I287" s="94"/>
      <c r="J287" s="94"/>
    </row>
    <row r="288" ht="15.75" customHeight="1">
      <c r="A288" s="94"/>
      <c r="B288" s="94"/>
      <c r="C288" s="94"/>
      <c r="D288" s="270"/>
      <c r="E288" s="270"/>
      <c r="F288" s="270"/>
      <c r="G288" s="270"/>
      <c r="H288" s="270"/>
      <c r="I288" s="94"/>
      <c r="J288" s="94"/>
    </row>
    <row r="289" ht="15.75" customHeight="1">
      <c r="A289" s="94"/>
      <c r="B289" s="94"/>
      <c r="C289" s="94"/>
      <c r="D289" s="270"/>
      <c r="E289" s="270"/>
      <c r="F289" s="270"/>
      <c r="G289" s="270"/>
      <c r="H289" s="270"/>
      <c r="I289" s="94"/>
      <c r="J289" s="94"/>
    </row>
    <row r="290" ht="15.75" customHeight="1">
      <c r="A290" s="94"/>
      <c r="B290" s="94"/>
      <c r="C290" s="94"/>
      <c r="D290" s="270"/>
      <c r="E290" s="270"/>
      <c r="F290" s="270"/>
      <c r="G290" s="270"/>
      <c r="H290" s="270"/>
      <c r="I290" s="94"/>
      <c r="J290" s="94"/>
    </row>
    <row r="291" ht="15.75" customHeight="1">
      <c r="A291" s="94"/>
      <c r="B291" s="94"/>
      <c r="C291" s="94"/>
      <c r="D291" s="270"/>
      <c r="E291" s="270"/>
      <c r="F291" s="270"/>
      <c r="G291" s="270"/>
      <c r="H291" s="270"/>
      <c r="I291" s="94"/>
      <c r="J291" s="94"/>
    </row>
    <row r="292" ht="15.75" customHeight="1">
      <c r="A292" s="94"/>
      <c r="B292" s="94"/>
      <c r="C292" s="94"/>
      <c r="D292" s="270"/>
      <c r="E292" s="270"/>
      <c r="F292" s="270"/>
      <c r="G292" s="270"/>
      <c r="H292" s="270"/>
      <c r="I292" s="94"/>
      <c r="J292" s="94"/>
    </row>
    <row r="293" ht="15.75" customHeight="1">
      <c r="A293" s="94"/>
      <c r="B293" s="94"/>
      <c r="C293" s="94"/>
      <c r="D293" s="270"/>
      <c r="E293" s="270"/>
      <c r="F293" s="270"/>
      <c r="G293" s="270"/>
      <c r="H293" s="270"/>
      <c r="I293" s="94"/>
      <c r="J293" s="94"/>
    </row>
    <row r="294" ht="15.75" customHeight="1">
      <c r="A294" s="94"/>
      <c r="B294" s="94"/>
      <c r="C294" s="94"/>
      <c r="D294" s="270"/>
      <c r="E294" s="270"/>
      <c r="F294" s="270"/>
      <c r="G294" s="270"/>
      <c r="H294" s="270"/>
      <c r="I294" s="94"/>
      <c r="J294" s="94"/>
    </row>
    <row r="295" ht="15.75" customHeight="1">
      <c r="A295" s="94"/>
      <c r="B295" s="94"/>
      <c r="C295" s="94"/>
      <c r="D295" s="270"/>
      <c r="E295" s="270"/>
      <c r="F295" s="270"/>
      <c r="G295" s="270"/>
      <c r="H295" s="270"/>
      <c r="I295" s="94"/>
      <c r="J295" s="94"/>
    </row>
    <row r="296" ht="15.75" customHeight="1">
      <c r="A296" s="94"/>
      <c r="B296" s="94"/>
      <c r="C296" s="94"/>
      <c r="D296" s="270"/>
      <c r="E296" s="270"/>
      <c r="F296" s="270"/>
      <c r="G296" s="270"/>
      <c r="H296" s="270"/>
      <c r="I296" s="94"/>
      <c r="J296" s="94"/>
    </row>
    <row r="297" ht="15.75" customHeight="1">
      <c r="A297" s="94"/>
      <c r="B297" s="94"/>
      <c r="C297" s="94"/>
      <c r="D297" s="270"/>
      <c r="E297" s="270"/>
      <c r="F297" s="270"/>
      <c r="G297" s="270"/>
      <c r="H297" s="270"/>
      <c r="I297" s="94"/>
      <c r="J297" s="94"/>
    </row>
    <row r="298" ht="15.75" customHeight="1">
      <c r="A298" s="94"/>
      <c r="B298" s="94"/>
      <c r="C298" s="94"/>
      <c r="D298" s="270"/>
      <c r="E298" s="270"/>
      <c r="F298" s="270"/>
      <c r="G298" s="270"/>
      <c r="H298" s="270"/>
      <c r="I298" s="94"/>
      <c r="J298" s="94"/>
    </row>
    <row r="299" ht="15.75" customHeight="1">
      <c r="A299" s="94"/>
      <c r="B299" s="94"/>
      <c r="C299" s="94"/>
      <c r="D299" s="270"/>
      <c r="E299" s="270"/>
      <c r="F299" s="270"/>
      <c r="G299" s="270"/>
      <c r="H299" s="270"/>
      <c r="I299" s="94"/>
      <c r="J299" s="94"/>
    </row>
    <row r="300" ht="15.75" customHeight="1">
      <c r="A300" s="94"/>
      <c r="B300" s="94"/>
      <c r="C300" s="94"/>
      <c r="D300" s="270"/>
      <c r="E300" s="270"/>
      <c r="F300" s="270"/>
      <c r="G300" s="270"/>
      <c r="H300" s="270"/>
      <c r="I300" s="94"/>
      <c r="J300" s="94"/>
    </row>
    <row r="301" ht="15.75" customHeight="1">
      <c r="A301" s="94"/>
      <c r="B301" s="94"/>
      <c r="C301" s="94"/>
      <c r="D301" s="270"/>
      <c r="E301" s="270"/>
      <c r="F301" s="270"/>
      <c r="G301" s="270"/>
      <c r="H301" s="270"/>
      <c r="I301" s="94"/>
      <c r="J301" s="94"/>
    </row>
    <row r="302" ht="15.75" customHeight="1">
      <c r="A302" s="94"/>
      <c r="B302" s="94"/>
      <c r="C302" s="94"/>
      <c r="D302" s="270"/>
      <c r="E302" s="270"/>
      <c r="F302" s="270"/>
      <c r="G302" s="270"/>
      <c r="H302" s="270"/>
      <c r="I302" s="94"/>
      <c r="J302" s="94"/>
    </row>
    <row r="303" ht="15.75" customHeight="1">
      <c r="A303" s="94"/>
      <c r="B303" s="94"/>
      <c r="C303" s="94"/>
      <c r="D303" s="270"/>
      <c r="E303" s="270"/>
      <c r="F303" s="270"/>
      <c r="G303" s="270"/>
      <c r="H303" s="270"/>
      <c r="I303" s="94"/>
      <c r="J303" s="94"/>
    </row>
    <row r="304" ht="15.75" customHeight="1">
      <c r="A304" s="94"/>
      <c r="B304" s="94"/>
      <c r="C304" s="94"/>
      <c r="D304" s="270"/>
      <c r="E304" s="270"/>
      <c r="F304" s="270"/>
      <c r="G304" s="270"/>
      <c r="H304" s="270"/>
      <c r="I304" s="94"/>
      <c r="J304" s="94"/>
    </row>
    <row r="305" ht="15.75" customHeight="1">
      <c r="A305" s="94"/>
      <c r="B305" s="94"/>
      <c r="C305" s="94"/>
      <c r="D305" s="270"/>
      <c r="E305" s="270"/>
      <c r="F305" s="270"/>
      <c r="G305" s="270"/>
      <c r="H305" s="270"/>
      <c r="I305" s="94"/>
      <c r="J305" s="94"/>
    </row>
    <row r="306" ht="15.75" customHeight="1">
      <c r="A306" s="94"/>
      <c r="B306" s="94"/>
      <c r="C306" s="94"/>
      <c r="D306" s="270"/>
      <c r="E306" s="270"/>
      <c r="F306" s="270"/>
      <c r="G306" s="270"/>
      <c r="H306" s="270"/>
      <c r="I306" s="94"/>
      <c r="J306" s="94"/>
    </row>
    <row r="307" ht="15.75" customHeight="1">
      <c r="A307" s="94"/>
      <c r="B307" s="94"/>
      <c r="C307" s="94"/>
      <c r="D307" s="270"/>
      <c r="E307" s="270"/>
      <c r="F307" s="270"/>
      <c r="G307" s="270"/>
      <c r="H307" s="270"/>
      <c r="I307" s="94"/>
      <c r="J307" s="94"/>
    </row>
    <row r="308" ht="15.75" customHeight="1">
      <c r="A308" s="94"/>
      <c r="B308" s="94"/>
      <c r="C308" s="94"/>
      <c r="D308" s="270"/>
      <c r="E308" s="270"/>
      <c r="F308" s="270"/>
      <c r="G308" s="270"/>
      <c r="H308" s="270"/>
      <c r="I308" s="94"/>
      <c r="J308" s="94"/>
    </row>
    <row r="309" ht="15.75" customHeight="1">
      <c r="A309" s="94"/>
      <c r="B309" s="94"/>
      <c r="C309" s="94"/>
      <c r="D309" s="270"/>
      <c r="E309" s="270"/>
      <c r="F309" s="270"/>
      <c r="G309" s="270"/>
      <c r="H309" s="270"/>
      <c r="I309" s="94"/>
      <c r="J309" s="94"/>
    </row>
    <row r="310" ht="15.75" customHeight="1">
      <c r="A310" s="94"/>
      <c r="B310" s="94"/>
      <c r="C310" s="94"/>
      <c r="D310" s="270"/>
      <c r="E310" s="270"/>
      <c r="F310" s="270"/>
      <c r="G310" s="270"/>
      <c r="H310" s="270"/>
      <c r="I310" s="94"/>
      <c r="J310" s="94"/>
    </row>
    <row r="311" ht="15.75" customHeight="1">
      <c r="A311" s="94"/>
      <c r="B311" s="94"/>
      <c r="C311" s="94"/>
      <c r="D311" s="270"/>
      <c r="E311" s="270"/>
      <c r="F311" s="270"/>
      <c r="G311" s="270"/>
      <c r="H311" s="270"/>
      <c r="I311" s="94"/>
      <c r="J311" s="94"/>
    </row>
    <row r="312" ht="15.75" customHeight="1">
      <c r="A312" s="94"/>
      <c r="B312" s="94"/>
      <c r="C312" s="94"/>
      <c r="D312" s="270"/>
      <c r="E312" s="270"/>
      <c r="F312" s="270"/>
      <c r="G312" s="270"/>
      <c r="H312" s="270"/>
      <c r="I312" s="94"/>
      <c r="J312" s="94"/>
    </row>
    <row r="313" ht="15.75" customHeight="1">
      <c r="A313" s="94"/>
      <c r="B313" s="94"/>
      <c r="C313" s="94"/>
      <c r="D313" s="270"/>
      <c r="E313" s="270"/>
      <c r="F313" s="270"/>
      <c r="G313" s="270"/>
      <c r="H313" s="270"/>
      <c r="I313" s="94"/>
      <c r="J313" s="94"/>
    </row>
    <row r="314" ht="15.75" customHeight="1">
      <c r="A314" s="94"/>
      <c r="B314" s="94"/>
      <c r="C314" s="94"/>
      <c r="D314" s="270"/>
      <c r="E314" s="270"/>
      <c r="F314" s="270"/>
      <c r="G314" s="270"/>
      <c r="H314" s="270"/>
      <c r="I314" s="94"/>
      <c r="J314" s="94"/>
    </row>
    <row r="315" ht="15.75" customHeight="1">
      <c r="A315" s="94"/>
      <c r="B315" s="94"/>
      <c r="C315" s="94"/>
      <c r="D315" s="270"/>
      <c r="E315" s="270"/>
      <c r="F315" s="270"/>
      <c r="G315" s="270"/>
      <c r="H315" s="270"/>
      <c r="I315" s="94"/>
      <c r="J315" s="94"/>
    </row>
    <row r="316" ht="15.75" customHeight="1">
      <c r="A316" s="94"/>
      <c r="B316" s="94"/>
      <c r="C316" s="94"/>
      <c r="D316" s="270"/>
      <c r="E316" s="270"/>
      <c r="F316" s="270"/>
      <c r="G316" s="270"/>
      <c r="H316" s="270"/>
      <c r="I316" s="94"/>
      <c r="J316" s="94"/>
    </row>
    <row r="317" ht="15.75" customHeight="1">
      <c r="A317" s="94"/>
      <c r="B317" s="94"/>
      <c r="C317" s="94"/>
      <c r="D317" s="270"/>
      <c r="E317" s="270"/>
      <c r="F317" s="270"/>
      <c r="G317" s="270"/>
      <c r="H317" s="270"/>
      <c r="I317" s="94"/>
      <c r="J317" s="94"/>
    </row>
    <row r="318" ht="15.75" customHeight="1">
      <c r="A318" s="94"/>
      <c r="B318" s="94"/>
      <c r="C318" s="94"/>
      <c r="D318" s="270"/>
      <c r="E318" s="270"/>
      <c r="F318" s="270"/>
      <c r="G318" s="270"/>
      <c r="H318" s="270"/>
      <c r="I318" s="94"/>
      <c r="J318" s="94"/>
    </row>
    <row r="319" ht="15.75" customHeight="1">
      <c r="A319" s="94"/>
      <c r="B319" s="94"/>
      <c r="C319" s="94"/>
      <c r="D319" s="270"/>
      <c r="E319" s="270"/>
      <c r="F319" s="270"/>
      <c r="G319" s="270"/>
      <c r="H319" s="270"/>
      <c r="I319" s="94"/>
      <c r="J319" s="94"/>
    </row>
    <row r="320" ht="15.75" customHeight="1">
      <c r="A320" s="94"/>
      <c r="B320" s="94"/>
      <c r="C320" s="94"/>
      <c r="D320" s="270"/>
      <c r="E320" s="270"/>
      <c r="F320" s="270"/>
      <c r="G320" s="270"/>
      <c r="H320" s="270"/>
      <c r="I320" s="94"/>
      <c r="J320" s="94"/>
    </row>
    <row r="321" ht="15.75" customHeight="1">
      <c r="A321" s="94"/>
      <c r="B321" s="94"/>
      <c r="C321" s="94"/>
      <c r="D321" s="270"/>
      <c r="E321" s="270"/>
      <c r="F321" s="270"/>
      <c r="G321" s="270"/>
      <c r="H321" s="270"/>
      <c r="I321" s="94"/>
      <c r="J321" s="94"/>
    </row>
    <row r="322" ht="15.75" customHeight="1">
      <c r="A322" s="94"/>
      <c r="B322" s="94"/>
      <c r="C322" s="94"/>
      <c r="D322" s="270"/>
      <c r="E322" s="270"/>
      <c r="F322" s="270"/>
      <c r="G322" s="270"/>
      <c r="H322" s="270"/>
      <c r="I322" s="94"/>
      <c r="J322" s="94"/>
    </row>
    <row r="323" ht="15.75" customHeight="1">
      <c r="A323" s="94"/>
      <c r="B323" s="94"/>
      <c r="C323" s="94"/>
      <c r="D323" s="270"/>
      <c r="E323" s="270"/>
      <c r="F323" s="270"/>
      <c r="G323" s="270"/>
      <c r="H323" s="270"/>
      <c r="I323" s="94"/>
      <c r="J323" s="94"/>
    </row>
    <row r="324" ht="15.75" customHeight="1">
      <c r="A324" s="94"/>
      <c r="B324" s="94"/>
      <c r="C324" s="94"/>
      <c r="D324" s="270"/>
      <c r="E324" s="270"/>
      <c r="F324" s="270"/>
      <c r="G324" s="270"/>
      <c r="H324" s="270"/>
      <c r="I324" s="94"/>
      <c r="J324" s="94"/>
    </row>
    <row r="325" ht="15.75" customHeight="1">
      <c r="A325" s="94"/>
      <c r="B325" s="94"/>
      <c r="C325" s="94"/>
      <c r="D325" s="270"/>
      <c r="E325" s="270"/>
      <c r="F325" s="270"/>
      <c r="G325" s="270"/>
      <c r="H325" s="270"/>
      <c r="I325" s="94"/>
      <c r="J325" s="94"/>
    </row>
    <row r="326" ht="15.75" customHeight="1">
      <c r="A326" s="94"/>
      <c r="B326" s="94"/>
      <c r="C326" s="94"/>
      <c r="D326" s="270"/>
      <c r="E326" s="270"/>
      <c r="F326" s="270"/>
      <c r="G326" s="270"/>
      <c r="H326" s="270"/>
      <c r="I326" s="94"/>
      <c r="J326" s="94"/>
    </row>
    <row r="327" ht="15.75" customHeight="1">
      <c r="A327" s="94"/>
      <c r="B327" s="94"/>
      <c r="C327" s="94"/>
      <c r="D327" s="270"/>
      <c r="E327" s="270"/>
      <c r="F327" s="270"/>
      <c r="G327" s="270"/>
      <c r="H327" s="270"/>
      <c r="I327" s="94"/>
      <c r="J327" s="94"/>
    </row>
    <row r="328" ht="15.75" customHeight="1">
      <c r="A328" s="94"/>
      <c r="B328" s="94"/>
      <c r="C328" s="94"/>
      <c r="D328" s="270"/>
      <c r="E328" s="270"/>
      <c r="F328" s="270"/>
      <c r="G328" s="270"/>
      <c r="H328" s="270"/>
      <c r="I328" s="94"/>
      <c r="J328" s="94"/>
    </row>
    <row r="329" ht="15.75" customHeight="1">
      <c r="A329" s="94"/>
      <c r="B329" s="94"/>
      <c r="C329" s="94"/>
      <c r="D329" s="270"/>
      <c r="E329" s="270"/>
      <c r="F329" s="270"/>
      <c r="G329" s="270"/>
      <c r="H329" s="270"/>
      <c r="I329" s="94"/>
      <c r="J329" s="94"/>
    </row>
    <row r="330" ht="15.75" customHeight="1">
      <c r="A330" s="94"/>
      <c r="B330" s="94"/>
      <c r="C330" s="94"/>
      <c r="D330" s="270"/>
      <c r="E330" s="270"/>
      <c r="F330" s="270"/>
      <c r="G330" s="270"/>
      <c r="H330" s="270"/>
      <c r="I330" s="94"/>
      <c r="J330" s="94"/>
    </row>
    <row r="331" ht="15.75" customHeight="1">
      <c r="A331" s="94"/>
      <c r="B331" s="94"/>
      <c r="C331" s="94"/>
      <c r="D331" s="270"/>
      <c r="E331" s="270"/>
      <c r="F331" s="270"/>
      <c r="G331" s="270"/>
      <c r="H331" s="270"/>
      <c r="I331" s="94"/>
      <c r="J331" s="94"/>
    </row>
    <row r="332" ht="15.75" customHeight="1">
      <c r="A332" s="94"/>
      <c r="B332" s="94"/>
      <c r="C332" s="94"/>
      <c r="D332" s="270"/>
      <c r="E332" s="270"/>
      <c r="F332" s="270"/>
      <c r="G332" s="270"/>
      <c r="H332" s="270"/>
      <c r="I332" s="94"/>
      <c r="J332" s="94"/>
    </row>
    <row r="333" ht="15.75" customHeight="1">
      <c r="A333" s="94"/>
      <c r="B333" s="94"/>
      <c r="C333" s="94"/>
      <c r="D333" s="270"/>
      <c r="E333" s="270"/>
      <c r="F333" s="270"/>
      <c r="G333" s="270"/>
      <c r="H333" s="270"/>
      <c r="I333" s="94"/>
      <c r="J333" s="94"/>
    </row>
    <row r="334" ht="15.75" customHeight="1">
      <c r="A334" s="94"/>
      <c r="B334" s="94"/>
      <c r="C334" s="94"/>
      <c r="D334" s="270"/>
      <c r="E334" s="270"/>
      <c r="F334" s="270"/>
      <c r="G334" s="270"/>
      <c r="H334" s="270"/>
      <c r="I334" s="94"/>
      <c r="J334" s="94"/>
    </row>
    <row r="335" ht="15.75" customHeight="1">
      <c r="A335" s="94"/>
      <c r="B335" s="94"/>
      <c r="C335" s="94"/>
      <c r="D335" s="270"/>
      <c r="E335" s="270"/>
      <c r="F335" s="270"/>
      <c r="G335" s="270"/>
      <c r="H335" s="270"/>
      <c r="I335" s="94"/>
      <c r="J335" s="94"/>
    </row>
    <row r="336" ht="15.75" customHeight="1">
      <c r="A336" s="94"/>
      <c r="B336" s="94"/>
      <c r="C336" s="94"/>
      <c r="D336" s="270"/>
      <c r="E336" s="270"/>
      <c r="F336" s="270"/>
      <c r="G336" s="270"/>
      <c r="H336" s="270"/>
      <c r="I336" s="94"/>
      <c r="J336" s="94"/>
    </row>
    <row r="337" ht="15.75" customHeight="1">
      <c r="A337" s="94"/>
      <c r="B337" s="94"/>
      <c r="C337" s="94"/>
      <c r="D337" s="270"/>
      <c r="E337" s="270"/>
      <c r="F337" s="270"/>
      <c r="G337" s="270"/>
      <c r="H337" s="270"/>
      <c r="I337" s="94"/>
      <c r="J337" s="94"/>
    </row>
    <row r="338" ht="15.75" customHeight="1">
      <c r="A338" s="94"/>
      <c r="B338" s="94"/>
      <c r="C338" s="94"/>
      <c r="D338" s="270"/>
      <c r="E338" s="270"/>
      <c r="F338" s="270"/>
      <c r="G338" s="270"/>
      <c r="H338" s="270"/>
      <c r="I338" s="94"/>
      <c r="J338" s="94"/>
    </row>
    <row r="339" ht="15.75" customHeight="1">
      <c r="A339" s="94"/>
      <c r="B339" s="94"/>
      <c r="C339" s="94"/>
      <c r="D339" s="270"/>
      <c r="E339" s="270"/>
      <c r="F339" s="270"/>
      <c r="G339" s="270"/>
      <c r="H339" s="270"/>
      <c r="I339" s="94"/>
      <c r="J339" s="94"/>
    </row>
    <row r="340" ht="15.75" customHeight="1">
      <c r="A340" s="94"/>
      <c r="B340" s="94"/>
      <c r="C340" s="94"/>
      <c r="D340" s="270"/>
      <c r="E340" s="270"/>
      <c r="F340" s="270"/>
      <c r="G340" s="270"/>
      <c r="H340" s="270"/>
      <c r="I340" s="94"/>
      <c r="J340" s="94"/>
    </row>
    <row r="341" ht="15.75" customHeight="1">
      <c r="A341" s="94"/>
      <c r="B341" s="94"/>
      <c r="C341" s="94"/>
      <c r="D341" s="270"/>
      <c r="E341" s="270"/>
      <c r="F341" s="270"/>
      <c r="G341" s="270"/>
      <c r="H341" s="270"/>
      <c r="I341" s="94"/>
      <c r="J341" s="94"/>
    </row>
    <row r="342" ht="15.75" customHeight="1">
      <c r="A342" s="94"/>
      <c r="B342" s="94"/>
      <c r="C342" s="94"/>
      <c r="D342" s="270"/>
      <c r="E342" s="270"/>
      <c r="F342" s="270"/>
      <c r="G342" s="270"/>
      <c r="H342" s="270"/>
      <c r="I342" s="94"/>
      <c r="J342" s="94"/>
    </row>
    <row r="343" ht="15.75" customHeight="1">
      <c r="A343" s="94"/>
      <c r="B343" s="94"/>
      <c r="C343" s="94"/>
      <c r="D343" s="270"/>
      <c r="E343" s="270"/>
      <c r="F343" s="270"/>
      <c r="G343" s="270"/>
      <c r="H343" s="270"/>
      <c r="I343" s="94"/>
      <c r="J343" s="94"/>
    </row>
    <row r="344" ht="15.75" customHeight="1">
      <c r="A344" s="94"/>
      <c r="B344" s="94"/>
      <c r="C344" s="94"/>
      <c r="D344" s="270"/>
      <c r="E344" s="270"/>
      <c r="F344" s="270"/>
      <c r="G344" s="270"/>
      <c r="H344" s="270"/>
      <c r="I344" s="94"/>
      <c r="J344" s="94"/>
    </row>
    <row r="345" ht="15.75" customHeight="1">
      <c r="A345" s="94"/>
      <c r="B345" s="94"/>
      <c r="C345" s="94"/>
      <c r="D345" s="270"/>
      <c r="E345" s="270"/>
      <c r="F345" s="270"/>
      <c r="G345" s="270"/>
      <c r="H345" s="270"/>
      <c r="I345" s="94"/>
      <c r="J345" s="94"/>
    </row>
    <row r="346" ht="15.75" customHeight="1">
      <c r="A346" s="94"/>
      <c r="B346" s="94"/>
      <c r="C346" s="94"/>
      <c r="D346" s="270"/>
      <c r="E346" s="270"/>
      <c r="F346" s="270"/>
      <c r="G346" s="270"/>
      <c r="H346" s="270"/>
      <c r="I346" s="94"/>
      <c r="J346" s="94"/>
    </row>
    <row r="347" ht="15.75" customHeight="1">
      <c r="A347" s="94"/>
      <c r="B347" s="94"/>
      <c r="C347" s="94"/>
      <c r="D347" s="270"/>
      <c r="E347" s="270"/>
      <c r="F347" s="270"/>
      <c r="G347" s="270"/>
      <c r="H347" s="270"/>
      <c r="I347" s="94"/>
      <c r="J347" s="94"/>
    </row>
    <row r="348" ht="15.75" customHeight="1">
      <c r="A348" s="94"/>
      <c r="B348" s="94"/>
      <c r="C348" s="94"/>
      <c r="D348" s="270"/>
      <c r="E348" s="270"/>
      <c r="F348" s="270"/>
      <c r="G348" s="270"/>
      <c r="H348" s="270"/>
      <c r="I348" s="94"/>
      <c r="J348" s="94"/>
    </row>
    <row r="349" ht="15.75" customHeight="1">
      <c r="A349" s="94"/>
      <c r="B349" s="94"/>
      <c r="C349" s="94"/>
      <c r="D349" s="270"/>
      <c r="E349" s="270"/>
      <c r="F349" s="270"/>
      <c r="G349" s="270"/>
      <c r="H349" s="270"/>
      <c r="I349" s="94"/>
      <c r="J349" s="94"/>
    </row>
    <row r="350" ht="15.75" customHeight="1">
      <c r="A350" s="94"/>
      <c r="B350" s="94"/>
      <c r="C350" s="94"/>
      <c r="D350" s="270"/>
      <c r="E350" s="270"/>
      <c r="F350" s="270"/>
      <c r="G350" s="270"/>
      <c r="H350" s="270"/>
      <c r="I350" s="94"/>
      <c r="J350" s="94"/>
    </row>
    <row r="351" ht="15.75" customHeight="1">
      <c r="A351" s="94"/>
      <c r="B351" s="94"/>
      <c r="C351" s="94"/>
      <c r="D351" s="270"/>
      <c r="E351" s="270"/>
      <c r="F351" s="270"/>
      <c r="G351" s="270"/>
      <c r="H351" s="270"/>
      <c r="I351" s="94"/>
      <c r="J351" s="94"/>
    </row>
    <row r="352" ht="15.75" customHeight="1">
      <c r="A352" s="94"/>
      <c r="B352" s="94"/>
      <c r="C352" s="94"/>
      <c r="D352" s="270"/>
      <c r="E352" s="270"/>
      <c r="F352" s="270"/>
      <c r="G352" s="270"/>
      <c r="H352" s="270"/>
      <c r="I352" s="94"/>
      <c r="J352" s="94"/>
    </row>
    <row r="353" ht="15.75" customHeight="1">
      <c r="A353" s="94"/>
      <c r="B353" s="94"/>
      <c r="C353" s="94"/>
      <c r="D353" s="270"/>
      <c r="E353" s="270"/>
      <c r="F353" s="270"/>
      <c r="G353" s="270"/>
      <c r="H353" s="270"/>
      <c r="I353" s="94"/>
      <c r="J353" s="94"/>
    </row>
    <row r="354" ht="15.75" customHeight="1">
      <c r="A354" s="94"/>
      <c r="B354" s="94"/>
      <c r="C354" s="94"/>
      <c r="D354" s="270"/>
      <c r="E354" s="270"/>
      <c r="F354" s="270"/>
      <c r="G354" s="270"/>
      <c r="H354" s="270"/>
      <c r="I354" s="94"/>
      <c r="J354" s="94"/>
    </row>
    <row r="355" ht="15.75" customHeight="1">
      <c r="A355" s="94"/>
      <c r="B355" s="94"/>
      <c r="C355" s="94"/>
      <c r="D355" s="270"/>
      <c r="E355" s="270"/>
      <c r="F355" s="270"/>
      <c r="G355" s="270"/>
      <c r="H355" s="270"/>
      <c r="I355" s="94"/>
      <c r="J355" s="94"/>
    </row>
    <row r="356" ht="15.75" customHeight="1">
      <c r="A356" s="94"/>
      <c r="B356" s="94"/>
      <c r="C356" s="94"/>
      <c r="D356" s="270"/>
      <c r="E356" s="270"/>
      <c r="F356" s="270"/>
      <c r="G356" s="270"/>
      <c r="H356" s="270"/>
      <c r="I356" s="94"/>
      <c r="J356" s="94"/>
    </row>
    <row r="357" ht="15.75" customHeight="1">
      <c r="A357" s="94"/>
      <c r="B357" s="94"/>
      <c r="C357" s="94"/>
      <c r="D357" s="270"/>
      <c r="E357" s="270"/>
      <c r="F357" s="270"/>
      <c r="G357" s="270"/>
      <c r="H357" s="270"/>
      <c r="I357" s="94"/>
      <c r="J357" s="94"/>
    </row>
    <row r="358" ht="15.75" customHeight="1">
      <c r="A358" s="94"/>
      <c r="B358" s="94"/>
      <c r="C358" s="94"/>
      <c r="D358" s="270"/>
      <c r="E358" s="270"/>
      <c r="F358" s="270"/>
      <c r="G358" s="270"/>
      <c r="H358" s="270"/>
      <c r="I358" s="94"/>
      <c r="J358" s="94"/>
    </row>
    <row r="359" ht="15.75" customHeight="1">
      <c r="A359" s="94"/>
      <c r="B359" s="94"/>
      <c r="C359" s="94"/>
      <c r="D359" s="270"/>
      <c r="E359" s="270"/>
      <c r="F359" s="270"/>
      <c r="G359" s="270"/>
      <c r="H359" s="270"/>
      <c r="I359" s="94"/>
      <c r="J359" s="94"/>
    </row>
    <row r="360" ht="15.75" customHeight="1">
      <c r="A360" s="94"/>
      <c r="B360" s="94"/>
      <c r="C360" s="94"/>
      <c r="D360" s="270"/>
      <c r="E360" s="270"/>
      <c r="F360" s="270"/>
      <c r="G360" s="270"/>
      <c r="H360" s="270"/>
      <c r="I360" s="94"/>
      <c r="J360" s="94"/>
    </row>
    <row r="361" ht="15.75" customHeight="1">
      <c r="A361" s="94"/>
      <c r="B361" s="94"/>
      <c r="C361" s="94"/>
      <c r="D361" s="270"/>
      <c r="E361" s="270"/>
      <c r="F361" s="270"/>
      <c r="G361" s="270"/>
      <c r="H361" s="270"/>
      <c r="I361" s="94"/>
      <c r="J361" s="94"/>
    </row>
    <row r="362" ht="15.75" customHeight="1">
      <c r="A362" s="94"/>
      <c r="B362" s="94"/>
      <c r="C362" s="94"/>
      <c r="D362" s="270"/>
      <c r="E362" s="270"/>
      <c r="F362" s="270"/>
      <c r="G362" s="270"/>
      <c r="H362" s="270"/>
      <c r="I362" s="94"/>
      <c r="J362" s="94"/>
    </row>
    <row r="363" ht="15.75" customHeight="1">
      <c r="A363" s="94"/>
      <c r="B363" s="94"/>
      <c r="C363" s="94"/>
      <c r="D363" s="270"/>
      <c r="E363" s="270"/>
      <c r="F363" s="270"/>
      <c r="G363" s="270"/>
      <c r="H363" s="270"/>
      <c r="I363" s="94"/>
      <c r="J363" s="94"/>
    </row>
    <row r="364" ht="15.75" customHeight="1">
      <c r="A364" s="94"/>
      <c r="B364" s="94"/>
      <c r="C364" s="94"/>
      <c r="D364" s="270"/>
      <c r="E364" s="270"/>
      <c r="F364" s="270"/>
      <c r="G364" s="270"/>
      <c r="H364" s="270"/>
      <c r="I364" s="94"/>
      <c r="J364" s="94"/>
    </row>
    <row r="365" ht="15.75" customHeight="1">
      <c r="A365" s="94"/>
      <c r="B365" s="94"/>
      <c r="C365" s="94"/>
      <c r="D365" s="270"/>
      <c r="E365" s="270"/>
      <c r="F365" s="270"/>
      <c r="G365" s="270"/>
      <c r="H365" s="270"/>
      <c r="I365" s="94"/>
      <c r="J365" s="94"/>
    </row>
    <row r="366" ht="15.75" customHeight="1">
      <c r="A366" s="94"/>
      <c r="B366" s="94"/>
      <c r="C366" s="94"/>
      <c r="D366" s="270"/>
      <c r="E366" s="270"/>
      <c r="F366" s="270"/>
      <c r="G366" s="270"/>
      <c r="H366" s="270"/>
      <c r="I366" s="94"/>
      <c r="J366" s="94"/>
    </row>
    <row r="367" ht="15.75" customHeight="1">
      <c r="A367" s="94"/>
      <c r="B367" s="94"/>
      <c r="C367" s="94"/>
      <c r="D367" s="270"/>
      <c r="E367" s="270"/>
      <c r="F367" s="270"/>
      <c r="G367" s="270"/>
      <c r="H367" s="270"/>
      <c r="I367" s="94"/>
      <c r="J367" s="94"/>
    </row>
    <row r="368" ht="15.75" customHeight="1">
      <c r="A368" s="94"/>
      <c r="B368" s="94"/>
      <c r="C368" s="94"/>
      <c r="D368" s="270"/>
      <c r="E368" s="270"/>
      <c r="F368" s="270"/>
      <c r="G368" s="270"/>
      <c r="H368" s="270"/>
      <c r="I368" s="94"/>
      <c r="J368" s="94"/>
    </row>
    <row r="369" ht="15.75" customHeight="1">
      <c r="A369" s="94"/>
      <c r="B369" s="94"/>
      <c r="C369" s="94"/>
      <c r="D369" s="270"/>
      <c r="E369" s="270"/>
      <c r="F369" s="270"/>
      <c r="G369" s="270"/>
      <c r="H369" s="270"/>
      <c r="I369" s="94"/>
      <c r="J369" s="94"/>
    </row>
    <row r="370" ht="15.75" customHeight="1">
      <c r="A370" s="94"/>
      <c r="B370" s="94"/>
      <c r="C370" s="94"/>
      <c r="D370" s="270"/>
      <c r="E370" s="270"/>
      <c r="F370" s="270"/>
      <c r="G370" s="270"/>
      <c r="H370" s="270"/>
      <c r="I370" s="94"/>
      <c r="J370" s="94"/>
    </row>
    <row r="371" ht="15.75" customHeight="1">
      <c r="A371" s="94"/>
      <c r="B371" s="94"/>
      <c r="C371" s="94"/>
      <c r="D371" s="270"/>
      <c r="E371" s="270"/>
      <c r="F371" s="270"/>
      <c r="G371" s="270"/>
      <c r="H371" s="270"/>
      <c r="I371" s="94"/>
      <c r="J371" s="94"/>
    </row>
    <row r="372" ht="15.75" customHeight="1">
      <c r="A372" s="94"/>
      <c r="B372" s="94"/>
      <c r="C372" s="94"/>
      <c r="D372" s="270"/>
      <c r="E372" s="270"/>
      <c r="F372" s="270"/>
      <c r="G372" s="270"/>
      <c r="H372" s="270"/>
      <c r="I372" s="94"/>
      <c r="J372" s="94"/>
    </row>
    <row r="373" ht="15.75" customHeight="1">
      <c r="A373" s="94"/>
      <c r="B373" s="94"/>
      <c r="C373" s="94"/>
      <c r="D373" s="270"/>
      <c r="E373" s="270"/>
      <c r="F373" s="270"/>
      <c r="G373" s="270"/>
      <c r="H373" s="270"/>
      <c r="I373" s="94"/>
      <c r="J373" s="94"/>
    </row>
    <row r="374" ht="15.75" customHeight="1">
      <c r="A374" s="94"/>
      <c r="B374" s="94"/>
      <c r="C374" s="94"/>
      <c r="D374" s="270"/>
      <c r="E374" s="270"/>
      <c r="F374" s="270"/>
      <c r="G374" s="270"/>
      <c r="H374" s="270"/>
      <c r="I374" s="94"/>
      <c r="J374" s="94"/>
    </row>
    <row r="375" ht="15.75" customHeight="1">
      <c r="A375" s="94"/>
      <c r="B375" s="94"/>
      <c r="C375" s="94"/>
      <c r="D375" s="270"/>
      <c r="E375" s="270"/>
      <c r="F375" s="270"/>
      <c r="G375" s="270"/>
      <c r="H375" s="270"/>
      <c r="I375" s="94"/>
      <c r="J375" s="94"/>
    </row>
    <row r="376" ht="15.75" customHeight="1">
      <c r="A376" s="94"/>
      <c r="B376" s="94"/>
      <c r="C376" s="94"/>
      <c r="D376" s="270"/>
      <c r="E376" s="270"/>
      <c r="F376" s="270"/>
      <c r="G376" s="270"/>
      <c r="H376" s="270"/>
      <c r="I376" s="94"/>
      <c r="J376" s="94"/>
    </row>
    <row r="377" ht="15.75" customHeight="1">
      <c r="A377" s="94"/>
      <c r="B377" s="94"/>
      <c r="C377" s="94"/>
      <c r="D377" s="270"/>
      <c r="E377" s="270"/>
      <c r="F377" s="270"/>
      <c r="G377" s="270"/>
      <c r="H377" s="270"/>
      <c r="I377" s="94"/>
      <c r="J377" s="94"/>
    </row>
    <row r="378" ht="15.75" customHeight="1">
      <c r="A378" s="94"/>
      <c r="B378" s="94"/>
      <c r="C378" s="94"/>
      <c r="D378" s="270"/>
      <c r="E378" s="270"/>
      <c r="F378" s="270"/>
      <c r="G378" s="270"/>
      <c r="H378" s="270"/>
      <c r="I378" s="94"/>
      <c r="J378" s="94"/>
    </row>
    <row r="379" ht="15.75" customHeight="1">
      <c r="A379" s="94"/>
      <c r="B379" s="94"/>
      <c r="C379" s="94"/>
      <c r="D379" s="270"/>
      <c r="E379" s="270"/>
      <c r="F379" s="270"/>
      <c r="G379" s="270"/>
      <c r="H379" s="270"/>
      <c r="I379" s="94"/>
      <c r="J379" s="94"/>
    </row>
    <row r="380" ht="15.75" customHeight="1">
      <c r="A380" s="94"/>
      <c r="B380" s="94"/>
      <c r="C380" s="94"/>
      <c r="D380" s="270"/>
      <c r="E380" s="270"/>
      <c r="F380" s="270"/>
      <c r="G380" s="270"/>
      <c r="H380" s="270"/>
      <c r="I380" s="94"/>
      <c r="J380" s="94"/>
    </row>
    <row r="381" ht="15.75" customHeight="1">
      <c r="A381" s="94"/>
      <c r="B381" s="94"/>
      <c r="C381" s="94"/>
      <c r="D381" s="270"/>
      <c r="E381" s="270"/>
      <c r="F381" s="270"/>
      <c r="G381" s="270"/>
      <c r="H381" s="270"/>
      <c r="I381" s="94"/>
      <c r="J381" s="94"/>
    </row>
    <row r="382" ht="15.75" customHeight="1">
      <c r="A382" s="94"/>
      <c r="B382" s="94"/>
      <c r="C382" s="94"/>
      <c r="D382" s="270"/>
      <c r="E382" s="270"/>
      <c r="F382" s="270"/>
      <c r="G382" s="270"/>
      <c r="H382" s="270"/>
      <c r="I382" s="94"/>
      <c r="J382" s="94"/>
    </row>
    <row r="383" ht="15.75" customHeight="1">
      <c r="A383" s="94"/>
      <c r="B383" s="94"/>
      <c r="C383" s="94"/>
      <c r="D383" s="270"/>
      <c r="E383" s="270"/>
      <c r="F383" s="270"/>
      <c r="G383" s="270"/>
      <c r="H383" s="270"/>
      <c r="I383" s="94"/>
      <c r="J383" s="94"/>
    </row>
    <row r="384" ht="15.75" customHeight="1">
      <c r="A384" s="94"/>
      <c r="B384" s="94"/>
      <c r="C384" s="94"/>
      <c r="D384" s="270"/>
      <c r="E384" s="270"/>
      <c r="F384" s="270"/>
      <c r="G384" s="270"/>
      <c r="H384" s="270"/>
      <c r="I384" s="94"/>
      <c r="J384" s="94"/>
    </row>
    <row r="385" ht="15.75" customHeight="1">
      <c r="A385" s="94"/>
      <c r="B385" s="94"/>
      <c r="C385" s="94"/>
      <c r="D385" s="270"/>
      <c r="E385" s="270"/>
      <c r="F385" s="270"/>
      <c r="G385" s="270"/>
      <c r="H385" s="270"/>
      <c r="I385" s="94"/>
      <c r="J385" s="94"/>
    </row>
    <row r="386" ht="15.75" customHeight="1">
      <c r="A386" s="94"/>
      <c r="B386" s="94"/>
      <c r="C386" s="94"/>
      <c r="D386" s="270"/>
      <c r="E386" s="270"/>
      <c r="F386" s="270"/>
      <c r="G386" s="270"/>
      <c r="H386" s="270"/>
      <c r="I386" s="94"/>
      <c r="J386" s="94"/>
    </row>
    <row r="387" ht="15.75" customHeight="1">
      <c r="A387" s="94"/>
      <c r="B387" s="94"/>
      <c r="C387" s="94"/>
      <c r="D387" s="270"/>
      <c r="E387" s="270"/>
      <c r="F387" s="270"/>
      <c r="G387" s="270"/>
      <c r="H387" s="270"/>
      <c r="I387" s="94"/>
      <c r="J387" s="94"/>
    </row>
    <row r="388" ht="15.75" customHeight="1">
      <c r="A388" s="94"/>
      <c r="B388" s="94"/>
      <c r="C388" s="94"/>
      <c r="D388" s="270"/>
      <c r="E388" s="270"/>
      <c r="F388" s="270"/>
      <c r="G388" s="270"/>
      <c r="H388" s="270"/>
      <c r="I388" s="94"/>
      <c r="J388" s="94"/>
    </row>
    <row r="389" ht="15.75" customHeight="1">
      <c r="A389" s="94"/>
      <c r="B389" s="94"/>
      <c r="C389" s="94"/>
      <c r="D389" s="270"/>
      <c r="E389" s="270"/>
      <c r="F389" s="270"/>
      <c r="G389" s="270"/>
      <c r="H389" s="270"/>
      <c r="I389" s="94"/>
      <c r="J389" s="94"/>
    </row>
    <row r="390" ht="15.75" customHeight="1">
      <c r="A390" s="94"/>
      <c r="B390" s="94"/>
      <c r="C390" s="94"/>
      <c r="D390" s="270"/>
      <c r="E390" s="270"/>
      <c r="F390" s="270"/>
      <c r="G390" s="270"/>
      <c r="H390" s="270"/>
      <c r="I390" s="94"/>
      <c r="J390" s="94"/>
    </row>
    <row r="391" ht="15.75" customHeight="1">
      <c r="A391" s="94"/>
      <c r="B391" s="94"/>
      <c r="C391" s="94"/>
      <c r="D391" s="270"/>
      <c r="E391" s="270"/>
      <c r="F391" s="270"/>
      <c r="G391" s="270"/>
      <c r="H391" s="270"/>
      <c r="I391" s="94"/>
      <c r="J391" s="94"/>
    </row>
    <row r="392" ht="15.75" customHeight="1">
      <c r="A392" s="94"/>
      <c r="B392" s="94"/>
      <c r="C392" s="94"/>
      <c r="D392" s="270"/>
      <c r="E392" s="270"/>
      <c r="F392" s="270"/>
      <c r="G392" s="270"/>
      <c r="H392" s="270"/>
      <c r="I392" s="94"/>
      <c r="J392" s="94"/>
    </row>
    <row r="393" ht="15.75" customHeight="1">
      <c r="A393" s="94"/>
      <c r="B393" s="94"/>
      <c r="C393" s="94"/>
      <c r="D393" s="270"/>
      <c r="E393" s="270"/>
      <c r="F393" s="270"/>
      <c r="G393" s="270"/>
      <c r="H393" s="270"/>
      <c r="I393" s="94"/>
      <c r="J393" s="94"/>
    </row>
    <row r="394" ht="15.75" customHeight="1">
      <c r="A394" s="94"/>
      <c r="B394" s="94"/>
      <c r="C394" s="94"/>
      <c r="D394" s="270"/>
      <c r="E394" s="270"/>
      <c r="F394" s="270"/>
      <c r="G394" s="270"/>
      <c r="H394" s="270"/>
      <c r="I394" s="94"/>
      <c r="J394" s="94"/>
    </row>
    <row r="395" ht="15.75" customHeight="1">
      <c r="A395" s="94"/>
      <c r="B395" s="94"/>
      <c r="C395" s="94"/>
      <c r="D395" s="270"/>
      <c r="E395" s="270"/>
      <c r="F395" s="270"/>
      <c r="G395" s="270"/>
      <c r="H395" s="270"/>
      <c r="I395" s="94"/>
      <c r="J395" s="94"/>
    </row>
    <row r="396" ht="15.75" customHeight="1">
      <c r="A396" s="94"/>
      <c r="B396" s="94"/>
      <c r="C396" s="94"/>
      <c r="D396" s="270"/>
      <c r="E396" s="270"/>
      <c r="F396" s="270"/>
      <c r="G396" s="270"/>
      <c r="H396" s="270"/>
      <c r="I396" s="94"/>
      <c r="J396" s="94"/>
    </row>
    <row r="397" ht="15.75" customHeight="1">
      <c r="A397" s="94"/>
      <c r="B397" s="94"/>
      <c r="C397" s="94"/>
      <c r="D397" s="270"/>
      <c r="E397" s="270"/>
      <c r="F397" s="270"/>
      <c r="G397" s="270"/>
      <c r="H397" s="270"/>
      <c r="I397" s="94"/>
      <c r="J397" s="94"/>
    </row>
    <row r="398" ht="15.75" customHeight="1">
      <c r="A398" s="94"/>
      <c r="B398" s="94"/>
      <c r="C398" s="94"/>
      <c r="D398" s="270"/>
      <c r="E398" s="270"/>
      <c r="F398" s="270"/>
      <c r="G398" s="270"/>
      <c r="H398" s="270"/>
      <c r="I398" s="94"/>
      <c r="J398" s="94"/>
    </row>
    <row r="399" ht="15.75" customHeight="1">
      <c r="A399" s="94"/>
      <c r="B399" s="94"/>
      <c r="C399" s="94"/>
      <c r="D399" s="270"/>
      <c r="E399" s="270"/>
      <c r="F399" s="270"/>
      <c r="G399" s="270"/>
      <c r="H399" s="270"/>
      <c r="I399" s="94"/>
      <c r="J399" s="94"/>
    </row>
    <row r="400" ht="15.75" customHeight="1">
      <c r="A400" s="94"/>
      <c r="B400" s="94"/>
      <c r="C400" s="94"/>
      <c r="D400" s="270"/>
      <c r="E400" s="270"/>
      <c r="F400" s="270"/>
      <c r="G400" s="270"/>
      <c r="H400" s="270"/>
      <c r="I400" s="94"/>
      <c r="J400" s="94"/>
    </row>
    <row r="401" ht="15.75" customHeight="1">
      <c r="A401" s="94"/>
      <c r="B401" s="94"/>
      <c r="C401" s="94"/>
      <c r="D401" s="270"/>
      <c r="E401" s="270"/>
      <c r="F401" s="270"/>
      <c r="G401" s="270"/>
      <c r="H401" s="270"/>
      <c r="I401" s="94"/>
      <c r="J401" s="94"/>
    </row>
    <row r="402" ht="15.75" customHeight="1">
      <c r="A402" s="94"/>
      <c r="B402" s="94"/>
      <c r="C402" s="94"/>
      <c r="D402" s="270"/>
      <c r="E402" s="270"/>
      <c r="F402" s="270"/>
      <c r="G402" s="270"/>
      <c r="H402" s="270"/>
      <c r="I402" s="94"/>
      <c r="J402" s="94"/>
    </row>
    <row r="403" ht="15.75" customHeight="1">
      <c r="A403" s="94"/>
      <c r="B403" s="94"/>
      <c r="C403" s="94"/>
      <c r="D403" s="270"/>
      <c r="E403" s="270"/>
      <c r="F403" s="270"/>
      <c r="G403" s="270"/>
      <c r="H403" s="270"/>
      <c r="I403" s="94"/>
      <c r="J403" s="94"/>
    </row>
    <row r="404" ht="15.75" customHeight="1">
      <c r="A404" s="94"/>
      <c r="B404" s="94"/>
      <c r="C404" s="94"/>
      <c r="D404" s="270"/>
      <c r="E404" s="270"/>
      <c r="F404" s="270"/>
      <c r="G404" s="270"/>
      <c r="H404" s="270"/>
      <c r="I404" s="94"/>
      <c r="J404" s="94"/>
    </row>
    <row r="405" ht="15.75" customHeight="1">
      <c r="A405" s="94"/>
      <c r="B405" s="94"/>
      <c r="C405" s="94"/>
      <c r="D405" s="270"/>
      <c r="E405" s="270"/>
      <c r="F405" s="270"/>
      <c r="G405" s="270"/>
      <c r="H405" s="270"/>
      <c r="I405" s="94"/>
      <c r="J405" s="94"/>
    </row>
    <row r="406" ht="15.75" customHeight="1">
      <c r="A406" s="94"/>
      <c r="B406" s="94"/>
      <c r="C406" s="94"/>
      <c r="D406" s="270"/>
      <c r="E406" s="270"/>
      <c r="F406" s="270"/>
      <c r="G406" s="270"/>
      <c r="H406" s="270"/>
      <c r="I406" s="94"/>
      <c r="J406" s="94"/>
    </row>
    <row r="407" ht="15.75" customHeight="1">
      <c r="A407" s="94"/>
      <c r="B407" s="94"/>
      <c r="C407" s="94"/>
      <c r="D407" s="270"/>
      <c r="E407" s="270"/>
      <c r="F407" s="270"/>
      <c r="G407" s="270"/>
      <c r="H407" s="270"/>
      <c r="I407" s="94"/>
      <c r="J407" s="94"/>
    </row>
    <row r="408" ht="15.75" customHeight="1">
      <c r="A408" s="94"/>
      <c r="B408" s="94"/>
      <c r="C408" s="94"/>
      <c r="D408" s="270"/>
      <c r="E408" s="270"/>
      <c r="F408" s="270"/>
      <c r="G408" s="270"/>
      <c r="H408" s="270"/>
      <c r="I408" s="94"/>
      <c r="J408" s="94"/>
    </row>
    <row r="409" ht="15.75" customHeight="1">
      <c r="A409" s="94"/>
      <c r="B409" s="94"/>
      <c r="C409" s="94"/>
      <c r="D409" s="270"/>
      <c r="E409" s="270"/>
      <c r="F409" s="270"/>
      <c r="G409" s="270"/>
      <c r="H409" s="270"/>
      <c r="I409" s="94"/>
      <c r="J409" s="94"/>
    </row>
    <row r="410" ht="15.75" customHeight="1">
      <c r="A410" s="94"/>
      <c r="B410" s="94"/>
      <c r="C410" s="94"/>
      <c r="D410" s="270"/>
      <c r="E410" s="270"/>
      <c r="F410" s="270"/>
      <c r="G410" s="270"/>
      <c r="H410" s="270"/>
      <c r="I410" s="94"/>
      <c r="J410" s="94"/>
    </row>
    <row r="411" ht="15.75" customHeight="1">
      <c r="A411" s="94"/>
      <c r="B411" s="94"/>
      <c r="C411" s="94"/>
      <c r="D411" s="270"/>
      <c r="E411" s="270"/>
      <c r="F411" s="270"/>
      <c r="G411" s="270"/>
      <c r="H411" s="270"/>
      <c r="I411" s="94"/>
      <c r="J411" s="94"/>
    </row>
    <row r="412" ht="15.75" customHeight="1">
      <c r="A412" s="94"/>
      <c r="B412" s="94"/>
      <c r="C412" s="94"/>
      <c r="D412" s="270"/>
      <c r="E412" s="270"/>
      <c r="F412" s="270"/>
      <c r="G412" s="270"/>
      <c r="H412" s="270"/>
      <c r="I412" s="94"/>
      <c r="J412" s="94"/>
    </row>
    <row r="413" ht="15.75" customHeight="1">
      <c r="A413" s="94"/>
      <c r="B413" s="94"/>
      <c r="C413" s="94"/>
      <c r="D413" s="270"/>
      <c r="E413" s="270"/>
      <c r="F413" s="270"/>
      <c r="G413" s="270"/>
      <c r="H413" s="270"/>
      <c r="I413" s="94"/>
      <c r="J413" s="94"/>
    </row>
    <row r="414" ht="15.75" customHeight="1">
      <c r="A414" s="94"/>
      <c r="B414" s="94"/>
      <c r="C414" s="94"/>
      <c r="D414" s="270"/>
      <c r="E414" s="270"/>
      <c r="F414" s="270"/>
      <c r="G414" s="270"/>
      <c r="H414" s="270"/>
      <c r="I414" s="94"/>
      <c r="J414" s="94"/>
    </row>
    <row r="415" ht="15.75" customHeight="1">
      <c r="A415" s="94"/>
      <c r="B415" s="94"/>
      <c r="C415" s="94"/>
      <c r="D415" s="270"/>
      <c r="E415" s="270"/>
      <c r="F415" s="270"/>
      <c r="G415" s="270"/>
      <c r="H415" s="270"/>
      <c r="I415" s="94"/>
      <c r="J415" s="94"/>
    </row>
    <row r="416" ht="15.75" customHeight="1">
      <c r="A416" s="94"/>
      <c r="B416" s="94"/>
      <c r="C416" s="94"/>
      <c r="D416" s="270"/>
      <c r="E416" s="270"/>
      <c r="F416" s="270"/>
      <c r="G416" s="270"/>
      <c r="H416" s="270"/>
      <c r="I416" s="94"/>
      <c r="J416" s="94"/>
    </row>
    <row r="417" ht="15.75" customHeight="1">
      <c r="A417" s="94"/>
      <c r="B417" s="94"/>
      <c r="C417" s="94"/>
      <c r="D417" s="270"/>
      <c r="E417" s="270"/>
      <c r="F417" s="270"/>
      <c r="G417" s="270"/>
      <c r="H417" s="270"/>
      <c r="I417" s="94"/>
      <c r="J417" s="94"/>
    </row>
    <row r="418" ht="15.75" customHeight="1">
      <c r="A418" s="94"/>
      <c r="B418" s="94"/>
      <c r="C418" s="94"/>
      <c r="D418" s="270"/>
      <c r="E418" s="270"/>
      <c r="F418" s="270"/>
      <c r="G418" s="270"/>
      <c r="H418" s="270"/>
      <c r="I418" s="94"/>
      <c r="J418" s="94"/>
    </row>
    <row r="419" ht="15.75" customHeight="1">
      <c r="A419" s="94"/>
      <c r="B419" s="94"/>
      <c r="C419" s="94"/>
      <c r="D419" s="270"/>
      <c r="E419" s="270"/>
      <c r="F419" s="270"/>
      <c r="G419" s="270"/>
      <c r="H419" s="270"/>
      <c r="I419" s="94"/>
      <c r="J419" s="94"/>
    </row>
    <row r="420" ht="15.75" customHeight="1">
      <c r="A420" s="94"/>
      <c r="B420" s="94"/>
      <c r="C420" s="94"/>
      <c r="D420" s="270"/>
      <c r="E420" s="270"/>
      <c r="F420" s="270"/>
      <c r="G420" s="270"/>
      <c r="H420" s="270"/>
      <c r="I420" s="94"/>
      <c r="J420" s="94"/>
    </row>
    <row r="421" ht="15.75" customHeight="1">
      <c r="A421" s="94"/>
      <c r="B421" s="94"/>
      <c r="C421" s="94"/>
      <c r="D421" s="270"/>
      <c r="E421" s="270"/>
      <c r="F421" s="270"/>
      <c r="G421" s="270"/>
      <c r="H421" s="270"/>
      <c r="I421" s="94"/>
      <c r="J421" s="94"/>
    </row>
    <row r="422" ht="15.75" customHeight="1">
      <c r="A422" s="94"/>
      <c r="B422" s="94"/>
      <c r="C422" s="94"/>
      <c r="D422" s="270"/>
      <c r="E422" s="270"/>
      <c r="F422" s="270"/>
      <c r="G422" s="270"/>
      <c r="H422" s="270"/>
      <c r="I422" s="94"/>
      <c r="J422" s="94"/>
    </row>
    <row r="423" ht="15.75" customHeight="1">
      <c r="A423" s="94"/>
      <c r="B423" s="94"/>
      <c r="C423" s="94"/>
      <c r="D423" s="270"/>
      <c r="E423" s="270"/>
      <c r="F423" s="270"/>
      <c r="G423" s="270"/>
      <c r="H423" s="270"/>
      <c r="I423" s="94"/>
      <c r="J423" s="94"/>
    </row>
    <row r="424" ht="15.75" customHeight="1">
      <c r="A424" s="94"/>
      <c r="B424" s="94"/>
      <c r="C424" s="94"/>
      <c r="D424" s="270"/>
      <c r="E424" s="270"/>
      <c r="F424" s="270"/>
      <c r="G424" s="270"/>
      <c r="H424" s="270"/>
      <c r="I424" s="94"/>
      <c r="J424" s="94"/>
    </row>
    <row r="425" ht="15.75" customHeight="1">
      <c r="A425" s="94"/>
      <c r="B425" s="94"/>
      <c r="C425" s="94"/>
      <c r="D425" s="270"/>
      <c r="E425" s="270"/>
      <c r="F425" s="270"/>
      <c r="G425" s="270"/>
      <c r="H425" s="270"/>
      <c r="I425" s="94"/>
      <c r="J425" s="94"/>
    </row>
    <row r="426" ht="15.75" customHeight="1">
      <c r="A426" s="94"/>
      <c r="B426" s="94"/>
      <c r="C426" s="94"/>
      <c r="D426" s="270"/>
      <c r="E426" s="270"/>
      <c r="F426" s="270"/>
      <c r="G426" s="270"/>
      <c r="H426" s="270"/>
      <c r="I426" s="94"/>
      <c r="J426" s="94"/>
    </row>
    <row r="427" ht="15.75" customHeight="1">
      <c r="A427" s="94"/>
      <c r="B427" s="94"/>
      <c r="C427" s="94"/>
      <c r="D427" s="270"/>
      <c r="E427" s="270"/>
      <c r="F427" s="270"/>
      <c r="G427" s="270"/>
      <c r="H427" s="270"/>
      <c r="I427" s="94"/>
      <c r="J427" s="94"/>
    </row>
    <row r="428" ht="15.75" customHeight="1">
      <c r="A428" s="94"/>
      <c r="B428" s="94"/>
      <c r="C428" s="94"/>
      <c r="D428" s="270"/>
      <c r="E428" s="270"/>
      <c r="F428" s="270"/>
      <c r="G428" s="270"/>
      <c r="H428" s="270"/>
      <c r="I428" s="94"/>
      <c r="J428" s="94"/>
    </row>
    <row r="429" ht="15.75" customHeight="1">
      <c r="A429" s="94"/>
      <c r="B429" s="94"/>
      <c r="C429" s="94"/>
      <c r="D429" s="270"/>
      <c r="E429" s="270"/>
      <c r="F429" s="270"/>
      <c r="G429" s="270"/>
      <c r="H429" s="270"/>
      <c r="I429" s="94"/>
      <c r="J429" s="94"/>
    </row>
    <row r="430" ht="15.75" customHeight="1">
      <c r="A430" s="94"/>
      <c r="B430" s="94"/>
      <c r="C430" s="94"/>
      <c r="D430" s="270"/>
      <c r="E430" s="270"/>
      <c r="F430" s="270"/>
      <c r="G430" s="270"/>
      <c r="H430" s="270"/>
      <c r="I430" s="94"/>
      <c r="J430" s="94"/>
    </row>
    <row r="431" ht="15.75" customHeight="1">
      <c r="A431" s="94"/>
      <c r="B431" s="94"/>
      <c r="C431" s="94"/>
      <c r="D431" s="270"/>
      <c r="E431" s="270"/>
      <c r="F431" s="270"/>
      <c r="G431" s="270"/>
      <c r="H431" s="270"/>
      <c r="I431" s="94"/>
      <c r="J431" s="94"/>
    </row>
    <row r="432" ht="15.75" customHeight="1">
      <c r="A432" s="94"/>
      <c r="B432" s="94"/>
      <c r="C432" s="94"/>
      <c r="D432" s="270"/>
      <c r="E432" s="270"/>
      <c r="F432" s="270"/>
      <c r="G432" s="270"/>
      <c r="H432" s="270"/>
      <c r="I432" s="94"/>
      <c r="J432" s="94"/>
    </row>
    <row r="433" ht="15.75" customHeight="1">
      <c r="A433" s="94"/>
      <c r="B433" s="94"/>
      <c r="C433" s="94"/>
      <c r="D433" s="270"/>
      <c r="E433" s="270"/>
      <c r="F433" s="270"/>
      <c r="G433" s="270"/>
      <c r="H433" s="270"/>
      <c r="I433" s="94"/>
      <c r="J433" s="94"/>
    </row>
    <row r="434" ht="15.75" customHeight="1">
      <c r="A434" s="94"/>
      <c r="B434" s="94"/>
      <c r="C434" s="94"/>
      <c r="D434" s="270"/>
      <c r="E434" s="270"/>
      <c r="F434" s="270"/>
      <c r="G434" s="270"/>
      <c r="H434" s="270"/>
      <c r="I434" s="94"/>
      <c r="J434" s="94"/>
    </row>
    <row r="435" ht="15.75" customHeight="1">
      <c r="A435" s="94"/>
      <c r="B435" s="94"/>
      <c r="C435" s="94"/>
      <c r="D435" s="270"/>
      <c r="E435" s="270"/>
      <c r="F435" s="270"/>
      <c r="G435" s="270"/>
      <c r="H435" s="270"/>
      <c r="I435" s="94"/>
      <c r="J435" s="94"/>
    </row>
    <row r="436" ht="15.75" customHeight="1">
      <c r="A436" s="94"/>
      <c r="B436" s="94"/>
      <c r="C436" s="94"/>
      <c r="D436" s="270"/>
      <c r="E436" s="270"/>
      <c r="F436" s="270"/>
      <c r="G436" s="270"/>
      <c r="H436" s="270"/>
      <c r="I436" s="94"/>
      <c r="J436" s="94"/>
    </row>
    <row r="437" ht="15.75" customHeight="1">
      <c r="A437" s="94"/>
      <c r="B437" s="94"/>
      <c r="C437" s="94"/>
      <c r="D437" s="270"/>
      <c r="E437" s="270"/>
      <c r="F437" s="270"/>
      <c r="G437" s="270"/>
      <c r="H437" s="270"/>
      <c r="I437" s="94"/>
      <c r="J437" s="94"/>
    </row>
    <row r="438" ht="15.75" customHeight="1">
      <c r="A438" s="94"/>
      <c r="B438" s="94"/>
      <c r="C438" s="94"/>
      <c r="D438" s="270"/>
      <c r="E438" s="270"/>
      <c r="F438" s="270"/>
      <c r="G438" s="270"/>
      <c r="H438" s="270"/>
      <c r="I438" s="94"/>
      <c r="J438" s="94"/>
    </row>
    <row r="439" ht="15.75" customHeight="1">
      <c r="A439" s="94"/>
      <c r="B439" s="94"/>
      <c r="C439" s="94"/>
      <c r="D439" s="270"/>
      <c r="E439" s="270"/>
      <c r="F439" s="270"/>
      <c r="G439" s="270"/>
      <c r="H439" s="270"/>
      <c r="I439" s="94"/>
      <c r="J439" s="94"/>
    </row>
    <row r="440" ht="15.75" customHeight="1">
      <c r="A440" s="94"/>
      <c r="B440" s="94"/>
      <c r="C440" s="94"/>
      <c r="D440" s="270"/>
      <c r="E440" s="270"/>
      <c r="F440" s="270"/>
      <c r="G440" s="270"/>
      <c r="H440" s="270"/>
      <c r="I440" s="94"/>
      <c r="J440" s="94"/>
    </row>
    <row r="441" ht="15.75" customHeight="1">
      <c r="A441" s="94"/>
      <c r="B441" s="94"/>
      <c r="C441" s="94"/>
      <c r="D441" s="270"/>
      <c r="E441" s="270"/>
      <c r="F441" s="270"/>
      <c r="G441" s="270"/>
      <c r="H441" s="270"/>
      <c r="I441" s="94"/>
      <c r="J441" s="94"/>
    </row>
    <row r="442" ht="15.75" customHeight="1">
      <c r="A442" s="94"/>
      <c r="B442" s="94"/>
      <c r="C442" s="94"/>
      <c r="D442" s="270"/>
      <c r="E442" s="270"/>
      <c r="F442" s="270"/>
      <c r="G442" s="270"/>
      <c r="H442" s="270"/>
      <c r="I442" s="94"/>
      <c r="J442" s="94"/>
    </row>
    <row r="443" ht="15.75" customHeight="1">
      <c r="A443" s="94"/>
      <c r="B443" s="94"/>
      <c r="C443" s="94"/>
      <c r="D443" s="270"/>
      <c r="E443" s="270"/>
      <c r="F443" s="270"/>
      <c r="G443" s="270"/>
      <c r="H443" s="270"/>
      <c r="I443" s="94"/>
      <c r="J443" s="94"/>
    </row>
    <row r="444" ht="15.75" customHeight="1">
      <c r="A444" s="94"/>
      <c r="B444" s="94"/>
      <c r="C444" s="94"/>
      <c r="D444" s="270"/>
      <c r="E444" s="270"/>
      <c r="F444" s="270"/>
      <c r="G444" s="270"/>
      <c r="H444" s="270"/>
      <c r="I444" s="94"/>
      <c r="J444" s="94"/>
    </row>
    <row r="445" ht="15.75" customHeight="1">
      <c r="A445" s="94"/>
      <c r="B445" s="94"/>
      <c r="C445" s="94"/>
      <c r="D445" s="270"/>
      <c r="E445" s="270"/>
      <c r="F445" s="270"/>
      <c r="G445" s="270"/>
      <c r="H445" s="270"/>
      <c r="I445" s="94"/>
      <c r="J445" s="94"/>
    </row>
    <row r="446" ht="15.75" customHeight="1">
      <c r="A446" s="94"/>
      <c r="B446" s="94"/>
      <c r="C446" s="94"/>
      <c r="D446" s="270"/>
      <c r="E446" s="270"/>
      <c r="F446" s="270"/>
      <c r="G446" s="270"/>
      <c r="H446" s="270"/>
      <c r="I446" s="94"/>
      <c r="J446" s="94"/>
    </row>
    <row r="447" ht="15.75" customHeight="1">
      <c r="A447" s="94"/>
      <c r="B447" s="94"/>
      <c r="C447" s="94"/>
      <c r="D447" s="270"/>
      <c r="E447" s="270"/>
      <c r="F447" s="270"/>
      <c r="G447" s="270"/>
      <c r="H447" s="270"/>
      <c r="I447" s="94"/>
      <c r="J447" s="94"/>
    </row>
    <row r="448" ht="15.75" customHeight="1">
      <c r="A448" s="94"/>
      <c r="B448" s="94"/>
      <c r="C448" s="94"/>
      <c r="D448" s="270"/>
      <c r="E448" s="270"/>
      <c r="F448" s="270"/>
      <c r="G448" s="270"/>
      <c r="H448" s="270"/>
      <c r="I448" s="94"/>
      <c r="J448" s="94"/>
    </row>
    <row r="449" ht="15.75" customHeight="1">
      <c r="A449" s="94"/>
      <c r="B449" s="94"/>
      <c r="C449" s="94"/>
      <c r="D449" s="270"/>
      <c r="E449" s="270"/>
      <c r="F449" s="270"/>
      <c r="G449" s="270"/>
      <c r="H449" s="270"/>
      <c r="I449" s="94"/>
      <c r="J449" s="94"/>
    </row>
    <row r="450" ht="15.75" customHeight="1">
      <c r="A450" s="94"/>
      <c r="B450" s="94"/>
      <c r="C450" s="94"/>
      <c r="D450" s="270"/>
      <c r="E450" s="270"/>
      <c r="F450" s="270"/>
      <c r="G450" s="270"/>
      <c r="H450" s="270"/>
      <c r="I450" s="94"/>
      <c r="J450" s="94"/>
    </row>
    <row r="451" ht="15.75" customHeight="1">
      <c r="A451" s="94"/>
      <c r="B451" s="94"/>
      <c r="C451" s="94"/>
      <c r="D451" s="270"/>
      <c r="E451" s="270"/>
      <c r="F451" s="270"/>
      <c r="G451" s="270"/>
      <c r="H451" s="270"/>
      <c r="I451" s="94"/>
      <c r="J451" s="94"/>
    </row>
    <row r="452" ht="15.75" customHeight="1">
      <c r="A452" s="94"/>
      <c r="B452" s="94"/>
      <c r="C452" s="94"/>
      <c r="D452" s="270"/>
      <c r="E452" s="270"/>
      <c r="F452" s="270"/>
      <c r="G452" s="270"/>
      <c r="H452" s="270"/>
      <c r="I452" s="94"/>
      <c r="J452" s="94"/>
    </row>
    <row r="453" ht="15.75" customHeight="1">
      <c r="A453" s="94"/>
      <c r="B453" s="94"/>
      <c r="C453" s="94"/>
      <c r="D453" s="270"/>
      <c r="E453" s="270"/>
      <c r="F453" s="270"/>
      <c r="G453" s="270"/>
      <c r="H453" s="270"/>
      <c r="I453" s="94"/>
      <c r="J453" s="94"/>
    </row>
    <row r="454" ht="15.75" customHeight="1">
      <c r="A454" s="94"/>
      <c r="B454" s="94"/>
      <c r="C454" s="94"/>
      <c r="D454" s="270"/>
      <c r="E454" s="270"/>
      <c r="F454" s="270"/>
      <c r="G454" s="270"/>
      <c r="H454" s="270"/>
      <c r="I454" s="94"/>
      <c r="J454" s="94"/>
    </row>
    <row r="455" ht="15.75" customHeight="1">
      <c r="A455" s="94"/>
      <c r="B455" s="94"/>
      <c r="C455" s="94"/>
      <c r="D455" s="270"/>
      <c r="E455" s="270"/>
      <c r="F455" s="270"/>
      <c r="G455" s="270"/>
      <c r="H455" s="270"/>
      <c r="I455" s="94"/>
      <c r="J455" s="94"/>
    </row>
    <row r="456" ht="15.75" customHeight="1">
      <c r="A456" s="94"/>
      <c r="B456" s="94"/>
      <c r="C456" s="94"/>
      <c r="D456" s="270"/>
      <c r="E456" s="270"/>
      <c r="F456" s="270"/>
      <c r="G456" s="270"/>
      <c r="H456" s="270"/>
      <c r="I456" s="94"/>
      <c r="J456" s="94"/>
    </row>
    <row r="457" ht="15.75" customHeight="1">
      <c r="A457" s="94"/>
      <c r="B457" s="94"/>
      <c r="C457" s="94"/>
      <c r="D457" s="270"/>
      <c r="E457" s="270"/>
      <c r="F457" s="270"/>
      <c r="G457" s="270"/>
      <c r="H457" s="270"/>
      <c r="I457" s="94"/>
      <c r="J457" s="94"/>
    </row>
    <row r="458" ht="15.75" customHeight="1">
      <c r="A458" s="94"/>
      <c r="B458" s="94"/>
      <c r="C458" s="94"/>
      <c r="D458" s="270"/>
      <c r="E458" s="270"/>
      <c r="F458" s="270"/>
      <c r="G458" s="270"/>
      <c r="H458" s="270"/>
      <c r="I458" s="94"/>
      <c r="J458" s="94"/>
    </row>
    <row r="459" ht="15.75" customHeight="1">
      <c r="A459" s="94"/>
      <c r="B459" s="94"/>
      <c r="C459" s="94"/>
      <c r="D459" s="270"/>
      <c r="E459" s="270"/>
      <c r="F459" s="270"/>
      <c r="G459" s="270"/>
      <c r="H459" s="270"/>
      <c r="I459" s="94"/>
      <c r="J459" s="94"/>
    </row>
    <row r="460" ht="15.75" customHeight="1">
      <c r="A460" s="94"/>
      <c r="B460" s="94"/>
      <c r="C460" s="94"/>
      <c r="D460" s="270"/>
      <c r="E460" s="270"/>
      <c r="F460" s="270"/>
      <c r="G460" s="270"/>
      <c r="H460" s="270"/>
      <c r="I460" s="94"/>
      <c r="J460" s="94"/>
    </row>
    <row r="461" ht="15.75" customHeight="1">
      <c r="A461" s="94"/>
      <c r="B461" s="94"/>
      <c r="C461" s="94"/>
      <c r="D461" s="270"/>
      <c r="E461" s="270"/>
      <c r="F461" s="270"/>
      <c r="G461" s="270"/>
      <c r="H461" s="270"/>
      <c r="I461" s="94"/>
      <c r="J461" s="94"/>
    </row>
    <row r="462" ht="15.75" customHeight="1">
      <c r="A462" s="94"/>
      <c r="B462" s="94"/>
      <c r="C462" s="94"/>
      <c r="D462" s="270"/>
      <c r="E462" s="270"/>
      <c r="F462" s="270"/>
      <c r="G462" s="270"/>
      <c r="H462" s="270"/>
      <c r="I462" s="94"/>
      <c r="J462" s="94"/>
    </row>
    <row r="463" ht="15.75" customHeight="1">
      <c r="A463" s="94"/>
      <c r="B463" s="94"/>
      <c r="C463" s="94"/>
      <c r="D463" s="270"/>
      <c r="E463" s="270"/>
      <c r="F463" s="270"/>
      <c r="G463" s="270"/>
      <c r="H463" s="270"/>
      <c r="I463" s="94"/>
      <c r="J463" s="94"/>
    </row>
    <row r="464" ht="15.75" customHeight="1">
      <c r="A464" s="94"/>
      <c r="B464" s="94"/>
      <c r="C464" s="94"/>
      <c r="D464" s="270"/>
      <c r="E464" s="270"/>
      <c r="F464" s="270"/>
      <c r="G464" s="270"/>
      <c r="H464" s="270"/>
      <c r="I464" s="94"/>
      <c r="J464" s="94"/>
    </row>
    <row r="465" ht="15.75" customHeight="1">
      <c r="A465" s="94"/>
      <c r="B465" s="94"/>
      <c r="C465" s="94"/>
      <c r="D465" s="270"/>
      <c r="E465" s="270"/>
      <c r="F465" s="270"/>
      <c r="G465" s="270"/>
      <c r="H465" s="270"/>
      <c r="I465" s="94"/>
      <c r="J465" s="94"/>
    </row>
    <row r="466" ht="15.75" customHeight="1">
      <c r="A466" s="94"/>
      <c r="B466" s="94"/>
      <c r="C466" s="94"/>
      <c r="D466" s="270"/>
      <c r="E466" s="270"/>
      <c r="F466" s="270"/>
      <c r="G466" s="270"/>
      <c r="H466" s="270"/>
      <c r="I466" s="94"/>
      <c r="J466" s="94"/>
    </row>
    <row r="467" ht="15.75" customHeight="1">
      <c r="A467" s="94"/>
      <c r="B467" s="94"/>
      <c r="C467" s="94"/>
      <c r="D467" s="270"/>
      <c r="E467" s="270"/>
      <c r="F467" s="270"/>
      <c r="G467" s="270"/>
      <c r="H467" s="270"/>
      <c r="I467" s="94"/>
      <c r="J467" s="94"/>
    </row>
    <row r="468" ht="15.75" customHeight="1">
      <c r="A468" s="94"/>
      <c r="B468" s="94"/>
      <c r="C468" s="94"/>
      <c r="D468" s="270"/>
      <c r="E468" s="270"/>
      <c r="F468" s="270"/>
      <c r="G468" s="270"/>
      <c r="H468" s="270"/>
      <c r="I468" s="94"/>
      <c r="J468" s="94"/>
    </row>
    <row r="469" ht="15.75" customHeight="1">
      <c r="A469" s="94"/>
      <c r="B469" s="94"/>
      <c r="C469" s="94"/>
      <c r="D469" s="270"/>
      <c r="E469" s="270"/>
      <c r="F469" s="270"/>
      <c r="G469" s="270"/>
      <c r="H469" s="270"/>
      <c r="I469" s="94"/>
      <c r="J469" s="94"/>
    </row>
    <row r="470" ht="15.75" customHeight="1">
      <c r="A470" s="94"/>
      <c r="B470" s="94"/>
      <c r="C470" s="94"/>
      <c r="D470" s="270"/>
      <c r="E470" s="270"/>
      <c r="F470" s="270"/>
      <c r="G470" s="270"/>
      <c r="H470" s="270"/>
      <c r="I470" s="94"/>
      <c r="J470" s="94"/>
    </row>
    <row r="471" ht="15.75" customHeight="1">
      <c r="A471" s="94"/>
      <c r="B471" s="94"/>
      <c r="C471" s="94"/>
      <c r="D471" s="270"/>
      <c r="E471" s="270"/>
      <c r="F471" s="270"/>
      <c r="G471" s="270"/>
      <c r="H471" s="270"/>
      <c r="I471" s="94"/>
      <c r="J471" s="94"/>
    </row>
    <row r="472" ht="15.75" customHeight="1">
      <c r="A472" s="94"/>
      <c r="B472" s="94"/>
      <c r="C472" s="94"/>
      <c r="D472" s="270"/>
      <c r="E472" s="270"/>
      <c r="F472" s="270"/>
      <c r="G472" s="270"/>
      <c r="H472" s="270"/>
      <c r="I472" s="94"/>
      <c r="J472" s="94"/>
    </row>
    <row r="473" ht="15.75" customHeight="1">
      <c r="A473" s="94"/>
      <c r="B473" s="94"/>
      <c r="C473" s="94"/>
      <c r="D473" s="270"/>
      <c r="E473" s="270"/>
      <c r="F473" s="270"/>
      <c r="G473" s="270"/>
      <c r="H473" s="270"/>
      <c r="I473" s="94"/>
      <c r="J473" s="94"/>
    </row>
    <row r="474" ht="15.75" customHeight="1">
      <c r="A474" s="94"/>
      <c r="B474" s="94"/>
      <c r="C474" s="94"/>
      <c r="D474" s="270"/>
      <c r="E474" s="270"/>
      <c r="F474" s="270"/>
      <c r="G474" s="270"/>
      <c r="H474" s="270"/>
      <c r="I474" s="94"/>
      <c r="J474" s="94"/>
    </row>
    <row r="475" ht="15.75" customHeight="1">
      <c r="A475" s="94"/>
      <c r="B475" s="94"/>
      <c r="C475" s="94"/>
      <c r="D475" s="270"/>
      <c r="E475" s="270"/>
      <c r="F475" s="270"/>
      <c r="G475" s="270"/>
      <c r="H475" s="270"/>
      <c r="I475" s="94"/>
      <c r="J475" s="94"/>
    </row>
    <row r="476" ht="15.75" customHeight="1">
      <c r="A476" s="94"/>
      <c r="B476" s="94"/>
      <c r="C476" s="94"/>
      <c r="D476" s="270"/>
      <c r="E476" s="270"/>
      <c r="F476" s="270"/>
      <c r="G476" s="270"/>
      <c r="H476" s="270"/>
      <c r="I476" s="94"/>
      <c r="J476" s="94"/>
    </row>
    <row r="477" ht="15.75" customHeight="1">
      <c r="A477" s="94"/>
      <c r="B477" s="94"/>
      <c r="C477" s="94"/>
      <c r="D477" s="270"/>
      <c r="E477" s="270"/>
      <c r="F477" s="270"/>
      <c r="G477" s="270"/>
      <c r="H477" s="270"/>
      <c r="I477" s="94"/>
      <c r="J477" s="94"/>
    </row>
    <row r="478" ht="15.75" customHeight="1">
      <c r="A478" s="94"/>
      <c r="B478" s="94"/>
      <c r="C478" s="94"/>
      <c r="D478" s="270"/>
      <c r="E478" s="270"/>
      <c r="F478" s="270"/>
      <c r="G478" s="270"/>
      <c r="H478" s="270"/>
      <c r="I478" s="94"/>
      <c r="J478" s="94"/>
    </row>
    <row r="479" ht="15.75" customHeight="1">
      <c r="A479" s="94"/>
      <c r="B479" s="94"/>
      <c r="C479" s="94"/>
      <c r="D479" s="270"/>
      <c r="E479" s="270"/>
      <c r="F479" s="270"/>
      <c r="G479" s="270"/>
      <c r="H479" s="270"/>
      <c r="I479" s="94"/>
      <c r="J479" s="94"/>
    </row>
    <row r="480" ht="15.75" customHeight="1">
      <c r="A480" s="94"/>
      <c r="B480" s="94"/>
      <c r="C480" s="94"/>
      <c r="D480" s="270"/>
      <c r="E480" s="270"/>
      <c r="F480" s="270"/>
      <c r="G480" s="270"/>
      <c r="H480" s="270"/>
      <c r="I480" s="94"/>
      <c r="J480" s="94"/>
    </row>
    <row r="481" ht="15.75" customHeight="1">
      <c r="A481" s="94"/>
      <c r="B481" s="94"/>
      <c r="C481" s="94"/>
      <c r="D481" s="270"/>
      <c r="E481" s="270"/>
      <c r="F481" s="270"/>
      <c r="G481" s="270"/>
      <c r="H481" s="270"/>
      <c r="I481" s="94"/>
      <c r="J481" s="94"/>
    </row>
    <row r="482" ht="15.75" customHeight="1">
      <c r="A482" s="94"/>
      <c r="B482" s="94"/>
      <c r="C482" s="94"/>
      <c r="D482" s="270"/>
      <c r="E482" s="270"/>
      <c r="F482" s="270"/>
      <c r="G482" s="270"/>
      <c r="H482" s="270"/>
      <c r="I482" s="94"/>
      <c r="J482" s="94"/>
    </row>
    <row r="483" ht="15.75" customHeight="1">
      <c r="A483" s="94"/>
      <c r="B483" s="94"/>
      <c r="C483" s="94"/>
      <c r="D483" s="270"/>
      <c r="E483" s="270"/>
      <c r="F483" s="270"/>
      <c r="G483" s="270"/>
      <c r="H483" s="270"/>
      <c r="I483" s="94"/>
      <c r="J483" s="94"/>
    </row>
    <row r="484" ht="15.75" customHeight="1">
      <c r="A484" s="94"/>
      <c r="B484" s="94"/>
      <c r="C484" s="94"/>
      <c r="D484" s="270"/>
      <c r="E484" s="270"/>
      <c r="F484" s="270"/>
      <c r="G484" s="270"/>
      <c r="H484" s="270"/>
      <c r="I484" s="94"/>
      <c r="J484" s="94"/>
    </row>
    <row r="485" ht="15.75" customHeight="1">
      <c r="A485" s="94"/>
      <c r="B485" s="94"/>
      <c r="C485" s="94"/>
      <c r="D485" s="270"/>
      <c r="E485" s="270"/>
      <c r="F485" s="270"/>
      <c r="G485" s="270"/>
      <c r="H485" s="270"/>
      <c r="I485" s="94"/>
      <c r="J485" s="94"/>
    </row>
    <row r="486" ht="15.75" customHeight="1">
      <c r="A486" s="94"/>
      <c r="B486" s="94"/>
      <c r="C486" s="94"/>
      <c r="D486" s="270"/>
      <c r="E486" s="270"/>
      <c r="F486" s="270"/>
      <c r="G486" s="270"/>
      <c r="H486" s="270"/>
      <c r="I486" s="94"/>
      <c r="J486" s="94"/>
    </row>
    <row r="487" ht="15.75" customHeight="1">
      <c r="A487" s="94"/>
      <c r="B487" s="94"/>
      <c r="C487" s="94"/>
      <c r="D487" s="270"/>
      <c r="E487" s="270"/>
      <c r="F487" s="270"/>
      <c r="G487" s="270"/>
      <c r="H487" s="270"/>
      <c r="I487" s="94"/>
      <c r="J487" s="94"/>
    </row>
    <row r="488" ht="15.75" customHeight="1">
      <c r="A488" s="94"/>
      <c r="B488" s="94"/>
      <c r="C488" s="94"/>
      <c r="D488" s="270"/>
      <c r="E488" s="270"/>
      <c r="F488" s="270"/>
      <c r="G488" s="270"/>
      <c r="H488" s="270"/>
      <c r="I488" s="94"/>
      <c r="J488" s="94"/>
    </row>
    <row r="489" ht="15.75" customHeight="1">
      <c r="A489" s="94"/>
      <c r="B489" s="94"/>
      <c r="C489" s="94"/>
      <c r="D489" s="270"/>
      <c r="E489" s="270"/>
      <c r="F489" s="270"/>
      <c r="G489" s="270"/>
      <c r="H489" s="270"/>
      <c r="I489" s="94"/>
      <c r="J489" s="94"/>
    </row>
    <row r="490" ht="15.75" customHeight="1">
      <c r="A490" s="94"/>
      <c r="B490" s="94"/>
      <c r="C490" s="94"/>
      <c r="D490" s="270"/>
      <c r="E490" s="270"/>
      <c r="F490" s="270"/>
      <c r="G490" s="270"/>
      <c r="H490" s="270"/>
      <c r="I490" s="94"/>
      <c r="J490" s="94"/>
    </row>
    <row r="491" ht="15.75" customHeight="1">
      <c r="A491" s="94"/>
      <c r="B491" s="94"/>
      <c r="C491" s="94"/>
      <c r="D491" s="270"/>
      <c r="E491" s="270"/>
      <c r="F491" s="270"/>
      <c r="G491" s="270"/>
      <c r="H491" s="270"/>
      <c r="I491" s="94"/>
      <c r="J491" s="94"/>
    </row>
    <row r="492" ht="15.75" customHeight="1">
      <c r="A492" s="94"/>
      <c r="B492" s="94"/>
      <c r="C492" s="94"/>
      <c r="D492" s="270"/>
      <c r="E492" s="270"/>
      <c r="F492" s="270"/>
      <c r="G492" s="270"/>
      <c r="H492" s="270"/>
      <c r="I492" s="94"/>
      <c r="J492" s="94"/>
    </row>
    <row r="493" ht="15.75" customHeight="1">
      <c r="A493" s="94"/>
      <c r="B493" s="94"/>
      <c r="C493" s="94"/>
      <c r="D493" s="270"/>
      <c r="E493" s="270"/>
      <c r="F493" s="270"/>
      <c r="G493" s="270"/>
      <c r="H493" s="270"/>
      <c r="I493" s="94"/>
      <c r="J493" s="94"/>
    </row>
    <row r="494" ht="15.75" customHeight="1">
      <c r="A494" s="94"/>
      <c r="B494" s="94"/>
      <c r="C494" s="94"/>
      <c r="D494" s="270"/>
      <c r="E494" s="270"/>
      <c r="F494" s="270"/>
      <c r="G494" s="270"/>
      <c r="H494" s="270"/>
      <c r="I494" s="94"/>
      <c r="J494" s="94"/>
    </row>
    <row r="495" ht="15.75" customHeight="1">
      <c r="A495" s="94"/>
      <c r="B495" s="94"/>
      <c r="C495" s="94"/>
      <c r="D495" s="270"/>
      <c r="E495" s="270"/>
      <c r="F495" s="270"/>
      <c r="G495" s="270"/>
      <c r="H495" s="270"/>
      <c r="I495" s="94"/>
      <c r="J495" s="94"/>
    </row>
    <row r="496" ht="15.75" customHeight="1">
      <c r="A496" s="94"/>
      <c r="B496" s="94"/>
      <c r="C496" s="94"/>
      <c r="D496" s="270"/>
      <c r="E496" s="270"/>
      <c r="F496" s="270"/>
      <c r="G496" s="270"/>
      <c r="H496" s="270"/>
      <c r="I496" s="94"/>
      <c r="J496" s="94"/>
    </row>
    <row r="497" ht="15.75" customHeight="1">
      <c r="A497" s="94"/>
      <c r="B497" s="94"/>
      <c r="C497" s="94"/>
      <c r="D497" s="270"/>
      <c r="E497" s="270"/>
      <c r="F497" s="270"/>
      <c r="G497" s="270"/>
      <c r="H497" s="270"/>
      <c r="I497" s="94"/>
      <c r="J497" s="94"/>
    </row>
    <row r="498" ht="15.75" customHeight="1">
      <c r="A498" s="94"/>
      <c r="B498" s="94"/>
      <c r="C498" s="94"/>
      <c r="D498" s="270"/>
      <c r="E498" s="270"/>
      <c r="F498" s="270"/>
      <c r="G498" s="270"/>
      <c r="H498" s="270"/>
      <c r="I498" s="94"/>
      <c r="J498" s="94"/>
    </row>
    <row r="499" ht="15.75" customHeight="1">
      <c r="A499" s="94"/>
      <c r="B499" s="94"/>
      <c r="C499" s="94"/>
      <c r="D499" s="270"/>
      <c r="E499" s="270"/>
      <c r="F499" s="270"/>
      <c r="G499" s="270"/>
      <c r="H499" s="270"/>
      <c r="I499" s="94"/>
      <c r="J499" s="94"/>
    </row>
    <row r="500" ht="15.75" customHeight="1">
      <c r="A500" s="94"/>
      <c r="B500" s="94"/>
      <c r="C500" s="94"/>
      <c r="D500" s="270"/>
      <c r="E500" s="270"/>
      <c r="F500" s="270"/>
      <c r="G500" s="270"/>
      <c r="H500" s="270"/>
      <c r="I500" s="94"/>
      <c r="J500" s="94"/>
    </row>
    <row r="501" ht="15.75" customHeight="1">
      <c r="A501" s="94"/>
      <c r="B501" s="94"/>
      <c r="C501" s="94"/>
      <c r="D501" s="270"/>
      <c r="E501" s="270"/>
      <c r="F501" s="270"/>
      <c r="G501" s="270"/>
      <c r="H501" s="270"/>
      <c r="I501" s="94"/>
      <c r="J501" s="94"/>
    </row>
    <row r="502" ht="15.75" customHeight="1">
      <c r="A502" s="94"/>
      <c r="B502" s="94"/>
      <c r="C502" s="94"/>
      <c r="D502" s="270"/>
      <c r="E502" s="270"/>
      <c r="F502" s="270"/>
      <c r="G502" s="270"/>
      <c r="H502" s="270"/>
      <c r="I502" s="94"/>
      <c r="J502" s="94"/>
    </row>
    <row r="503" ht="15.75" customHeight="1">
      <c r="A503" s="94"/>
      <c r="B503" s="94"/>
      <c r="C503" s="94"/>
      <c r="D503" s="270"/>
      <c r="E503" s="270"/>
      <c r="F503" s="270"/>
      <c r="G503" s="270"/>
      <c r="H503" s="270"/>
      <c r="I503" s="94"/>
      <c r="J503" s="94"/>
    </row>
    <row r="504" ht="15.75" customHeight="1">
      <c r="A504" s="94"/>
      <c r="B504" s="94"/>
      <c r="C504" s="94"/>
      <c r="D504" s="270"/>
      <c r="E504" s="270"/>
      <c r="F504" s="270"/>
      <c r="G504" s="270"/>
      <c r="H504" s="270"/>
      <c r="I504" s="94"/>
      <c r="J504" s="94"/>
    </row>
    <row r="505" ht="15.75" customHeight="1">
      <c r="A505" s="94"/>
      <c r="B505" s="94"/>
      <c r="C505" s="94"/>
      <c r="D505" s="270"/>
      <c r="E505" s="270"/>
      <c r="F505" s="270"/>
      <c r="G505" s="270"/>
      <c r="H505" s="270"/>
      <c r="I505" s="94"/>
      <c r="J505" s="94"/>
    </row>
    <row r="506" ht="15.75" customHeight="1">
      <c r="A506" s="94"/>
      <c r="B506" s="94"/>
      <c r="C506" s="94"/>
      <c r="D506" s="270"/>
      <c r="E506" s="270"/>
      <c r="F506" s="270"/>
      <c r="G506" s="270"/>
      <c r="H506" s="270"/>
      <c r="I506" s="94"/>
      <c r="J506" s="94"/>
    </row>
    <row r="507" ht="15.75" customHeight="1">
      <c r="A507" s="94"/>
      <c r="B507" s="94"/>
      <c r="C507" s="94"/>
      <c r="D507" s="270"/>
      <c r="E507" s="270"/>
      <c r="F507" s="270"/>
      <c r="G507" s="270"/>
      <c r="H507" s="270"/>
      <c r="I507" s="94"/>
      <c r="J507" s="94"/>
    </row>
    <row r="508" ht="15.75" customHeight="1">
      <c r="A508" s="94"/>
      <c r="B508" s="94"/>
      <c r="C508" s="94"/>
      <c r="D508" s="270"/>
      <c r="E508" s="270"/>
      <c r="F508" s="270"/>
      <c r="G508" s="270"/>
      <c r="H508" s="270"/>
      <c r="I508" s="94"/>
      <c r="J508" s="94"/>
    </row>
    <row r="509" ht="15.75" customHeight="1">
      <c r="A509" s="94"/>
      <c r="B509" s="94"/>
      <c r="C509" s="94"/>
      <c r="D509" s="270"/>
      <c r="E509" s="270"/>
      <c r="F509" s="270"/>
      <c r="G509" s="270"/>
      <c r="H509" s="270"/>
      <c r="I509" s="94"/>
      <c r="J509" s="94"/>
    </row>
    <row r="510" ht="15.75" customHeight="1">
      <c r="A510" s="94"/>
      <c r="B510" s="94"/>
      <c r="C510" s="94"/>
      <c r="D510" s="270"/>
      <c r="E510" s="270"/>
      <c r="F510" s="270"/>
      <c r="G510" s="270"/>
      <c r="H510" s="270"/>
      <c r="I510" s="94"/>
      <c r="J510" s="94"/>
    </row>
    <row r="511" ht="15.75" customHeight="1">
      <c r="A511" s="94"/>
      <c r="B511" s="94"/>
      <c r="C511" s="94"/>
      <c r="D511" s="270"/>
      <c r="E511" s="270"/>
      <c r="F511" s="270"/>
      <c r="G511" s="270"/>
      <c r="H511" s="270"/>
      <c r="I511" s="94"/>
      <c r="J511" s="94"/>
    </row>
    <row r="512" ht="15.75" customHeight="1">
      <c r="A512" s="94"/>
      <c r="B512" s="94"/>
      <c r="C512" s="94"/>
      <c r="D512" s="270"/>
      <c r="E512" s="270"/>
      <c r="F512" s="270"/>
      <c r="G512" s="270"/>
      <c r="H512" s="270"/>
      <c r="I512" s="94"/>
      <c r="J512" s="94"/>
    </row>
    <row r="513" ht="15.75" customHeight="1">
      <c r="A513" s="94"/>
      <c r="B513" s="94"/>
      <c r="C513" s="94"/>
      <c r="D513" s="270"/>
      <c r="E513" s="270"/>
      <c r="F513" s="270"/>
      <c r="G513" s="270"/>
      <c r="H513" s="270"/>
      <c r="I513" s="94"/>
      <c r="J513" s="94"/>
    </row>
    <row r="514" ht="15.75" customHeight="1">
      <c r="A514" s="94"/>
      <c r="B514" s="94"/>
      <c r="C514" s="94"/>
      <c r="D514" s="270"/>
      <c r="E514" s="270"/>
      <c r="F514" s="270"/>
      <c r="G514" s="270"/>
      <c r="H514" s="270"/>
      <c r="I514" s="94"/>
      <c r="J514" s="94"/>
    </row>
    <row r="515" ht="15.75" customHeight="1">
      <c r="A515" s="94"/>
      <c r="B515" s="94"/>
      <c r="C515" s="94"/>
      <c r="D515" s="270"/>
      <c r="E515" s="270"/>
      <c r="F515" s="270"/>
      <c r="G515" s="270"/>
      <c r="H515" s="270"/>
      <c r="I515" s="94"/>
      <c r="J515" s="94"/>
    </row>
    <row r="516" ht="15.75" customHeight="1">
      <c r="A516" s="94"/>
      <c r="B516" s="94"/>
      <c r="C516" s="94"/>
      <c r="D516" s="270"/>
      <c r="E516" s="270"/>
      <c r="F516" s="270"/>
      <c r="G516" s="270"/>
      <c r="H516" s="270"/>
      <c r="I516" s="94"/>
      <c r="J516" s="94"/>
    </row>
    <row r="517" ht="15.75" customHeight="1">
      <c r="A517" s="94"/>
      <c r="B517" s="94"/>
      <c r="C517" s="94"/>
      <c r="D517" s="270"/>
      <c r="E517" s="270"/>
      <c r="F517" s="270"/>
      <c r="G517" s="270"/>
      <c r="H517" s="270"/>
      <c r="I517" s="94"/>
      <c r="J517" s="94"/>
    </row>
    <row r="518" ht="15.75" customHeight="1">
      <c r="A518" s="94"/>
      <c r="B518" s="94"/>
      <c r="C518" s="94"/>
      <c r="D518" s="270"/>
      <c r="E518" s="270"/>
      <c r="F518" s="270"/>
      <c r="G518" s="270"/>
      <c r="H518" s="270"/>
      <c r="I518" s="94"/>
      <c r="J518" s="94"/>
    </row>
    <row r="519" ht="15.75" customHeight="1">
      <c r="A519" s="94"/>
      <c r="B519" s="94"/>
      <c r="C519" s="94"/>
      <c r="D519" s="270"/>
      <c r="E519" s="270"/>
      <c r="F519" s="270"/>
      <c r="G519" s="270"/>
      <c r="H519" s="270"/>
      <c r="I519" s="94"/>
      <c r="J519" s="94"/>
    </row>
    <row r="520" ht="15.75" customHeight="1">
      <c r="A520" s="94"/>
      <c r="B520" s="94"/>
      <c r="C520" s="94"/>
      <c r="D520" s="270"/>
      <c r="E520" s="270"/>
      <c r="F520" s="270"/>
      <c r="G520" s="270"/>
      <c r="H520" s="270"/>
      <c r="I520" s="94"/>
      <c r="J520" s="94"/>
    </row>
    <row r="521" ht="15.75" customHeight="1">
      <c r="A521" s="94"/>
      <c r="B521" s="94"/>
      <c r="C521" s="94"/>
      <c r="D521" s="270"/>
      <c r="E521" s="270"/>
      <c r="F521" s="270"/>
      <c r="G521" s="270"/>
      <c r="H521" s="270"/>
      <c r="I521" s="94"/>
      <c r="J521" s="94"/>
    </row>
    <row r="522" ht="15.75" customHeight="1">
      <c r="A522" s="94"/>
      <c r="B522" s="94"/>
      <c r="C522" s="94"/>
      <c r="D522" s="270"/>
      <c r="E522" s="270"/>
      <c r="F522" s="270"/>
      <c r="G522" s="270"/>
      <c r="H522" s="270"/>
      <c r="I522" s="94"/>
      <c r="J522" s="94"/>
    </row>
    <row r="523" ht="15.75" customHeight="1">
      <c r="A523" s="94"/>
      <c r="B523" s="94"/>
      <c r="C523" s="94"/>
      <c r="D523" s="270"/>
      <c r="E523" s="270"/>
      <c r="F523" s="270"/>
      <c r="G523" s="270"/>
      <c r="H523" s="270"/>
      <c r="I523" s="94"/>
      <c r="J523" s="94"/>
    </row>
    <row r="524" ht="15.75" customHeight="1">
      <c r="A524" s="94"/>
      <c r="B524" s="94"/>
      <c r="C524" s="94"/>
      <c r="D524" s="270"/>
      <c r="E524" s="270"/>
      <c r="F524" s="270"/>
      <c r="G524" s="270"/>
      <c r="H524" s="270"/>
      <c r="I524" s="94"/>
      <c r="J524" s="94"/>
    </row>
    <row r="525" ht="15.75" customHeight="1">
      <c r="A525" s="94"/>
      <c r="B525" s="94"/>
      <c r="C525" s="94"/>
      <c r="D525" s="270"/>
      <c r="E525" s="270"/>
      <c r="F525" s="270"/>
      <c r="G525" s="270"/>
      <c r="H525" s="270"/>
      <c r="I525" s="94"/>
      <c r="J525" s="94"/>
    </row>
    <row r="526" ht="15.75" customHeight="1">
      <c r="A526" s="94"/>
      <c r="B526" s="94"/>
      <c r="C526" s="94"/>
      <c r="D526" s="270"/>
      <c r="E526" s="270"/>
      <c r="F526" s="270"/>
      <c r="G526" s="270"/>
      <c r="H526" s="270"/>
      <c r="I526" s="94"/>
      <c r="J526" s="94"/>
    </row>
    <row r="527" ht="15.75" customHeight="1">
      <c r="A527" s="94"/>
      <c r="B527" s="94"/>
      <c r="C527" s="94"/>
      <c r="D527" s="270"/>
      <c r="E527" s="270"/>
      <c r="F527" s="270"/>
      <c r="G527" s="270"/>
      <c r="H527" s="270"/>
      <c r="I527" s="94"/>
      <c r="J527" s="94"/>
    </row>
    <row r="528" ht="15.75" customHeight="1">
      <c r="A528" s="94"/>
      <c r="B528" s="94"/>
      <c r="C528" s="94"/>
      <c r="D528" s="270"/>
      <c r="E528" s="270"/>
      <c r="F528" s="270"/>
      <c r="G528" s="270"/>
      <c r="H528" s="270"/>
      <c r="I528" s="94"/>
      <c r="J528" s="94"/>
    </row>
    <row r="529" ht="15.75" customHeight="1">
      <c r="A529" s="94"/>
      <c r="B529" s="94"/>
      <c r="C529" s="94"/>
      <c r="D529" s="270"/>
      <c r="E529" s="270"/>
      <c r="F529" s="270"/>
      <c r="G529" s="270"/>
      <c r="H529" s="270"/>
      <c r="I529" s="94"/>
      <c r="J529" s="94"/>
    </row>
    <row r="530" ht="15.75" customHeight="1">
      <c r="A530" s="94"/>
      <c r="B530" s="94"/>
      <c r="C530" s="94"/>
      <c r="D530" s="270"/>
      <c r="E530" s="270"/>
      <c r="F530" s="270"/>
      <c r="G530" s="270"/>
      <c r="H530" s="270"/>
      <c r="I530" s="94"/>
      <c r="J530" s="94"/>
    </row>
    <row r="531" ht="15.75" customHeight="1">
      <c r="A531" s="94"/>
      <c r="B531" s="94"/>
      <c r="C531" s="94"/>
      <c r="D531" s="270"/>
      <c r="E531" s="270"/>
      <c r="F531" s="270"/>
      <c r="G531" s="270"/>
      <c r="H531" s="270"/>
      <c r="I531" s="94"/>
      <c r="J531" s="94"/>
    </row>
    <row r="532" ht="15.75" customHeight="1">
      <c r="A532" s="94"/>
      <c r="B532" s="94"/>
      <c r="C532" s="94"/>
      <c r="D532" s="270"/>
      <c r="E532" s="270"/>
      <c r="F532" s="270"/>
      <c r="G532" s="270"/>
      <c r="H532" s="270"/>
      <c r="I532" s="94"/>
      <c r="J532" s="94"/>
    </row>
    <row r="533" ht="15.75" customHeight="1">
      <c r="A533" s="94"/>
      <c r="B533" s="94"/>
      <c r="C533" s="94"/>
      <c r="D533" s="270"/>
      <c r="E533" s="270"/>
      <c r="F533" s="270"/>
      <c r="G533" s="270"/>
      <c r="H533" s="270"/>
      <c r="I533" s="94"/>
      <c r="J533" s="94"/>
    </row>
    <row r="534" ht="15.75" customHeight="1">
      <c r="A534" s="94"/>
      <c r="B534" s="94"/>
      <c r="C534" s="94"/>
      <c r="D534" s="270"/>
      <c r="E534" s="270"/>
      <c r="F534" s="270"/>
      <c r="G534" s="270"/>
      <c r="H534" s="270"/>
      <c r="I534" s="94"/>
      <c r="J534" s="94"/>
    </row>
    <row r="535" ht="15.75" customHeight="1">
      <c r="A535" s="94"/>
      <c r="B535" s="94"/>
      <c r="C535" s="94"/>
      <c r="D535" s="270"/>
      <c r="E535" s="270"/>
      <c r="F535" s="270"/>
      <c r="G535" s="270"/>
      <c r="H535" s="270"/>
      <c r="I535" s="94"/>
      <c r="J535" s="94"/>
    </row>
    <row r="536" ht="15.75" customHeight="1">
      <c r="A536" s="94"/>
      <c r="B536" s="94"/>
      <c r="C536" s="94"/>
      <c r="D536" s="270"/>
      <c r="E536" s="270"/>
      <c r="F536" s="270"/>
      <c r="G536" s="270"/>
      <c r="H536" s="270"/>
      <c r="I536" s="94"/>
      <c r="J536" s="94"/>
    </row>
    <row r="537" ht="15.75" customHeight="1">
      <c r="A537" s="94"/>
      <c r="B537" s="94"/>
      <c r="C537" s="94"/>
      <c r="D537" s="270"/>
      <c r="E537" s="270"/>
      <c r="F537" s="270"/>
      <c r="G537" s="270"/>
      <c r="H537" s="270"/>
      <c r="I537" s="94"/>
      <c r="J537" s="94"/>
    </row>
    <row r="538" ht="15.75" customHeight="1">
      <c r="A538" s="94"/>
      <c r="B538" s="94"/>
      <c r="C538" s="94"/>
      <c r="D538" s="270"/>
      <c r="E538" s="270"/>
      <c r="F538" s="270"/>
      <c r="G538" s="270"/>
      <c r="H538" s="270"/>
      <c r="I538" s="94"/>
      <c r="J538" s="94"/>
    </row>
    <row r="539" ht="15.75" customHeight="1">
      <c r="A539" s="94"/>
      <c r="B539" s="94"/>
      <c r="C539" s="94"/>
      <c r="D539" s="270"/>
      <c r="E539" s="270"/>
      <c r="F539" s="270"/>
      <c r="G539" s="270"/>
      <c r="H539" s="270"/>
      <c r="I539" s="94"/>
      <c r="J539" s="94"/>
    </row>
    <row r="540" ht="15.75" customHeight="1">
      <c r="A540" s="94"/>
      <c r="B540" s="94"/>
      <c r="C540" s="94"/>
      <c r="D540" s="270"/>
      <c r="E540" s="270"/>
      <c r="F540" s="270"/>
      <c r="G540" s="270"/>
      <c r="H540" s="270"/>
      <c r="I540" s="94"/>
      <c r="J540" s="94"/>
    </row>
    <row r="541" ht="15.75" customHeight="1">
      <c r="A541" s="94"/>
      <c r="B541" s="94"/>
      <c r="C541" s="94"/>
      <c r="D541" s="270"/>
      <c r="E541" s="270"/>
      <c r="F541" s="270"/>
      <c r="G541" s="270"/>
      <c r="H541" s="270"/>
      <c r="I541" s="94"/>
      <c r="J541" s="94"/>
    </row>
    <row r="542" ht="15.75" customHeight="1">
      <c r="A542" s="94"/>
      <c r="B542" s="94"/>
      <c r="C542" s="94"/>
      <c r="D542" s="270"/>
      <c r="E542" s="270"/>
      <c r="F542" s="270"/>
      <c r="G542" s="270"/>
      <c r="H542" s="270"/>
      <c r="I542" s="94"/>
      <c r="J542" s="94"/>
    </row>
    <row r="543" ht="15.75" customHeight="1">
      <c r="A543" s="94"/>
      <c r="B543" s="94"/>
      <c r="C543" s="94"/>
      <c r="D543" s="270"/>
      <c r="E543" s="270"/>
      <c r="F543" s="270"/>
      <c r="G543" s="270"/>
      <c r="H543" s="270"/>
      <c r="I543" s="94"/>
      <c r="J543" s="94"/>
    </row>
    <row r="544" ht="15.75" customHeight="1">
      <c r="A544" s="94"/>
      <c r="B544" s="94"/>
      <c r="C544" s="94"/>
      <c r="D544" s="270"/>
      <c r="E544" s="270"/>
      <c r="F544" s="270"/>
      <c r="G544" s="270"/>
      <c r="H544" s="270"/>
      <c r="I544" s="94"/>
      <c r="J544" s="94"/>
    </row>
    <row r="545" ht="15.75" customHeight="1">
      <c r="A545" s="94"/>
      <c r="B545" s="94"/>
      <c r="C545" s="94"/>
      <c r="D545" s="270"/>
      <c r="E545" s="270"/>
      <c r="F545" s="270"/>
      <c r="G545" s="270"/>
      <c r="H545" s="270"/>
      <c r="I545" s="94"/>
      <c r="J545" s="94"/>
    </row>
    <row r="546" ht="15.75" customHeight="1">
      <c r="A546" s="94"/>
      <c r="B546" s="94"/>
      <c r="C546" s="94"/>
      <c r="D546" s="270"/>
      <c r="E546" s="270"/>
      <c r="F546" s="270"/>
      <c r="G546" s="270"/>
      <c r="H546" s="270"/>
      <c r="I546" s="94"/>
      <c r="J546" s="94"/>
    </row>
    <row r="547" ht="15.75" customHeight="1">
      <c r="A547" s="94"/>
      <c r="B547" s="94"/>
      <c r="C547" s="94"/>
      <c r="D547" s="270"/>
      <c r="E547" s="270"/>
      <c r="F547" s="270"/>
      <c r="G547" s="270"/>
      <c r="H547" s="270"/>
      <c r="I547" s="94"/>
      <c r="J547" s="94"/>
    </row>
    <row r="548" ht="15.75" customHeight="1">
      <c r="A548" s="94"/>
      <c r="B548" s="94"/>
      <c r="C548" s="94"/>
      <c r="D548" s="270"/>
      <c r="E548" s="270"/>
      <c r="F548" s="270"/>
      <c r="G548" s="270"/>
      <c r="H548" s="270"/>
      <c r="I548" s="94"/>
      <c r="J548" s="94"/>
    </row>
    <row r="549" ht="15.75" customHeight="1">
      <c r="A549" s="94"/>
      <c r="B549" s="94"/>
      <c r="C549" s="94"/>
      <c r="D549" s="270"/>
      <c r="E549" s="270"/>
      <c r="F549" s="270"/>
      <c r="G549" s="270"/>
      <c r="H549" s="270"/>
      <c r="I549" s="94"/>
      <c r="J549" s="94"/>
    </row>
    <row r="550" ht="15.75" customHeight="1">
      <c r="A550" s="94"/>
      <c r="B550" s="94"/>
      <c r="C550" s="94"/>
      <c r="D550" s="270"/>
      <c r="E550" s="270"/>
      <c r="F550" s="270"/>
      <c r="G550" s="270"/>
      <c r="H550" s="270"/>
      <c r="I550" s="94"/>
      <c r="J550" s="94"/>
    </row>
    <row r="551" ht="15.75" customHeight="1">
      <c r="A551" s="94"/>
      <c r="B551" s="94"/>
      <c r="C551" s="94"/>
      <c r="D551" s="270"/>
      <c r="E551" s="270"/>
      <c r="F551" s="270"/>
      <c r="G551" s="270"/>
      <c r="H551" s="270"/>
      <c r="I551" s="94"/>
      <c r="J551" s="94"/>
    </row>
    <row r="552" ht="15.75" customHeight="1">
      <c r="A552" s="94"/>
      <c r="B552" s="94"/>
      <c r="C552" s="94"/>
      <c r="D552" s="270"/>
      <c r="E552" s="270"/>
      <c r="F552" s="270"/>
      <c r="G552" s="270"/>
      <c r="H552" s="270"/>
      <c r="I552" s="94"/>
      <c r="J552" s="94"/>
    </row>
    <row r="553" ht="15.75" customHeight="1">
      <c r="A553" s="94"/>
      <c r="B553" s="94"/>
      <c r="C553" s="94"/>
      <c r="D553" s="270"/>
      <c r="E553" s="270"/>
      <c r="F553" s="270"/>
      <c r="G553" s="270"/>
      <c r="H553" s="270"/>
      <c r="I553" s="94"/>
      <c r="J553" s="94"/>
    </row>
    <row r="554" ht="15.75" customHeight="1">
      <c r="A554" s="94"/>
      <c r="B554" s="94"/>
      <c r="C554" s="94"/>
      <c r="D554" s="270"/>
      <c r="E554" s="270"/>
      <c r="F554" s="270"/>
      <c r="G554" s="270"/>
      <c r="H554" s="270"/>
      <c r="I554" s="94"/>
      <c r="J554" s="94"/>
    </row>
    <row r="555" ht="15.75" customHeight="1">
      <c r="A555" s="94"/>
      <c r="B555" s="94"/>
      <c r="C555" s="94"/>
      <c r="D555" s="270"/>
      <c r="E555" s="270"/>
      <c r="F555" s="270"/>
      <c r="G555" s="270"/>
      <c r="H555" s="270"/>
      <c r="I555" s="94"/>
      <c r="J555" s="94"/>
    </row>
    <row r="556" ht="15.75" customHeight="1">
      <c r="A556" s="94"/>
      <c r="B556" s="94"/>
      <c r="C556" s="94"/>
      <c r="D556" s="270"/>
      <c r="E556" s="270"/>
      <c r="F556" s="270"/>
      <c r="G556" s="270"/>
      <c r="H556" s="270"/>
      <c r="I556" s="94"/>
      <c r="J556" s="94"/>
    </row>
    <row r="557" ht="15.75" customHeight="1">
      <c r="A557" s="94"/>
      <c r="B557" s="94"/>
      <c r="C557" s="94"/>
      <c r="D557" s="270"/>
      <c r="E557" s="270"/>
      <c r="F557" s="270"/>
      <c r="G557" s="270"/>
      <c r="H557" s="270"/>
      <c r="I557" s="94"/>
      <c r="J557" s="94"/>
    </row>
    <row r="558" ht="15.75" customHeight="1">
      <c r="A558" s="94"/>
      <c r="B558" s="94"/>
      <c r="C558" s="94"/>
      <c r="D558" s="270"/>
      <c r="E558" s="270"/>
      <c r="F558" s="270"/>
      <c r="G558" s="270"/>
      <c r="H558" s="270"/>
      <c r="I558" s="94"/>
      <c r="J558" s="94"/>
    </row>
    <row r="559" ht="15.75" customHeight="1">
      <c r="A559" s="94"/>
      <c r="B559" s="94"/>
      <c r="C559" s="94"/>
      <c r="D559" s="270"/>
      <c r="E559" s="270"/>
      <c r="F559" s="270"/>
      <c r="G559" s="270"/>
      <c r="H559" s="270"/>
      <c r="I559" s="94"/>
      <c r="J559" s="94"/>
    </row>
    <row r="560" ht="15.75" customHeight="1">
      <c r="A560" s="94"/>
      <c r="B560" s="94"/>
      <c r="C560" s="94"/>
      <c r="D560" s="270"/>
      <c r="E560" s="270"/>
      <c r="F560" s="270"/>
      <c r="G560" s="270"/>
      <c r="H560" s="270"/>
      <c r="I560" s="94"/>
      <c r="J560" s="94"/>
    </row>
    <row r="561" ht="15.75" customHeight="1">
      <c r="A561" s="94"/>
      <c r="B561" s="94"/>
      <c r="C561" s="94"/>
      <c r="D561" s="270"/>
      <c r="E561" s="270"/>
      <c r="F561" s="270"/>
      <c r="G561" s="270"/>
      <c r="H561" s="270"/>
      <c r="I561" s="94"/>
      <c r="J561" s="94"/>
    </row>
    <row r="562" ht="15.75" customHeight="1">
      <c r="A562" s="94"/>
      <c r="B562" s="94"/>
      <c r="C562" s="94"/>
      <c r="D562" s="270"/>
      <c r="E562" s="270"/>
      <c r="F562" s="270"/>
      <c r="G562" s="270"/>
      <c r="H562" s="270"/>
      <c r="I562" s="94"/>
      <c r="J562" s="94"/>
    </row>
    <row r="563" ht="15.75" customHeight="1">
      <c r="A563" s="94"/>
      <c r="B563" s="94"/>
      <c r="C563" s="94"/>
      <c r="D563" s="270"/>
      <c r="E563" s="270"/>
      <c r="F563" s="270"/>
      <c r="G563" s="270"/>
      <c r="H563" s="270"/>
      <c r="I563" s="94"/>
      <c r="J563" s="94"/>
    </row>
    <row r="564" ht="15.75" customHeight="1">
      <c r="A564" s="94"/>
      <c r="B564" s="94"/>
      <c r="C564" s="94"/>
      <c r="D564" s="270"/>
      <c r="E564" s="270"/>
      <c r="F564" s="270"/>
      <c r="G564" s="270"/>
      <c r="H564" s="270"/>
      <c r="I564" s="94"/>
      <c r="J564" s="94"/>
    </row>
    <row r="565" ht="15.75" customHeight="1">
      <c r="A565" s="94"/>
      <c r="B565" s="94"/>
      <c r="C565" s="94"/>
      <c r="D565" s="270"/>
      <c r="E565" s="270"/>
      <c r="F565" s="270"/>
      <c r="G565" s="270"/>
      <c r="H565" s="270"/>
      <c r="I565" s="94"/>
      <c r="J565" s="94"/>
    </row>
    <row r="566" ht="15.75" customHeight="1">
      <c r="A566" s="94"/>
      <c r="B566" s="94"/>
      <c r="C566" s="94"/>
      <c r="D566" s="270"/>
      <c r="E566" s="270"/>
      <c r="F566" s="270"/>
      <c r="G566" s="270"/>
      <c r="H566" s="270"/>
      <c r="I566" s="94"/>
      <c r="J566" s="94"/>
    </row>
    <row r="567" ht="15.75" customHeight="1">
      <c r="A567" s="94"/>
      <c r="B567" s="94"/>
      <c r="C567" s="94"/>
      <c r="D567" s="270"/>
      <c r="E567" s="270"/>
      <c r="F567" s="270"/>
      <c r="G567" s="270"/>
      <c r="H567" s="270"/>
      <c r="I567" s="94"/>
      <c r="J567" s="94"/>
    </row>
    <row r="568" ht="15.75" customHeight="1">
      <c r="A568" s="94"/>
      <c r="B568" s="94"/>
      <c r="C568" s="94"/>
      <c r="D568" s="270"/>
      <c r="E568" s="270"/>
      <c r="F568" s="270"/>
      <c r="G568" s="270"/>
      <c r="H568" s="270"/>
      <c r="I568" s="94"/>
      <c r="J568" s="94"/>
    </row>
    <row r="569" ht="15.75" customHeight="1">
      <c r="A569" s="94"/>
      <c r="B569" s="94"/>
      <c r="C569" s="94"/>
      <c r="D569" s="270"/>
      <c r="E569" s="270"/>
      <c r="F569" s="270"/>
      <c r="G569" s="270"/>
      <c r="H569" s="270"/>
      <c r="I569" s="94"/>
      <c r="J569" s="94"/>
    </row>
    <row r="570" ht="15.75" customHeight="1">
      <c r="A570" s="94"/>
      <c r="B570" s="94"/>
      <c r="C570" s="94"/>
      <c r="D570" s="270"/>
      <c r="E570" s="270"/>
      <c r="F570" s="270"/>
      <c r="G570" s="270"/>
      <c r="H570" s="270"/>
      <c r="I570" s="94"/>
      <c r="J570" s="94"/>
    </row>
    <row r="571" ht="15.75" customHeight="1">
      <c r="A571" s="94"/>
      <c r="B571" s="94"/>
      <c r="C571" s="94"/>
      <c r="D571" s="270"/>
      <c r="E571" s="270"/>
      <c r="F571" s="270"/>
      <c r="G571" s="270"/>
      <c r="H571" s="270"/>
      <c r="I571" s="94"/>
      <c r="J571" s="94"/>
    </row>
    <row r="572" ht="15.75" customHeight="1">
      <c r="A572" s="94"/>
      <c r="B572" s="94"/>
      <c r="C572" s="94"/>
      <c r="D572" s="270"/>
      <c r="E572" s="270"/>
      <c r="F572" s="270"/>
      <c r="G572" s="270"/>
      <c r="H572" s="270"/>
      <c r="I572" s="94"/>
      <c r="J572" s="94"/>
    </row>
    <row r="573" ht="15.75" customHeight="1">
      <c r="A573" s="94"/>
      <c r="B573" s="94"/>
      <c r="C573" s="94"/>
      <c r="D573" s="270"/>
      <c r="E573" s="270"/>
      <c r="F573" s="270"/>
      <c r="G573" s="270"/>
      <c r="H573" s="270"/>
      <c r="I573" s="94"/>
      <c r="J573" s="94"/>
    </row>
    <row r="574" ht="15.75" customHeight="1">
      <c r="A574" s="94"/>
      <c r="B574" s="94"/>
      <c r="C574" s="94"/>
      <c r="D574" s="270"/>
      <c r="E574" s="270"/>
      <c r="F574" s="270"/>
      <c r="G574" s="270"/>
      <c r="H574" s="270"/>
      <c r="I574" s="94"/>
      <c r="J574" s="94"/>
    </row>
    <row r="575" ht="15.75" customHeight="1">
      <c r="A575" s="94"/>
      <c r="B575" s="94"/>
      <c r="C575" s="94"/>
      <c r="D575" s="270"/>
      <c r="E575" s="270"/>
      <c r="F575" s="270"/>
      <c r="G575" s="270"/>
      <c r="H575" s="270"/>
      <c r="I575" s="94"/>
      <c r="J575" s="94"/>
    </row>
    <row r="576" ht="15.75" customHeight="1">
      <c r="A576" s="94"/>
      <c r="B576" s="94"/>
      <c r="C576" s="94"/>
      <c r="D576" s="270"/>
      <c r="E576" s="270"/>
      <c r="F576" s="270"/>
      <c r="G576" s="270"/>
      <c r="H576" s="270"/>
      <c r="I576" s="94"/>
      <c r="J576" s="94"/>
    </row>
    <row r="577" ht="15.75" customHeight="1">
      <c r="A577" s="94"/>
      <c r="B577" s="94"/>
      <c r="C577" s="94"/>
      <c r="D577" s="270"/>
      <c r="E577" s="270"/>
      <c r="F577" s="270"/>
      <c r="G577" s="270"/>
      <c r="H577" s="270"/>
      <c r="I577" s="94"/>
      <c r="J577" s="94"/>
    </row>
    <row r="578" ht="15.75" customHeight="1">
      <c r="A578" s="94"/>
      <c r="B578" s="94"/>
      <c r="C578" s="94"/>
      <c r="D578" s="270"/>
      <c r="E578" s="270"/>
      <c r="F578" s="270"/>
      <c r="G578" s="270"/>
      <c r="H578" s="270"/>
      <c r="I578" s="94"/>
      <c r="J578" s="94"/>
    </row>
    <row r="579" ht="15.75" customHeight="1">
      <c r="A579" s="94"/>
      <c r="B579" s="94"/>
      <c r="C579" s="94"/>
      <c r="D579" s="270"/>
      <c r="E579" s="270"/>
      <c r="F579" s="270"/>
      <c r="G579" s="270"/>
      <c r="H579" s="270"/>
      <c r="I579" s="94"/>
      <c r="J579" s="94"/>
    </row>
    <row r="580" ht="15.75" customHeight="1">
      <c r="A580" s="94"/>
      <c r="B580" s="94"/>
      <c r="C580" s="94"/>
      <c r="D580" s="270"/>
      <c r="E580" s="270"/>
      <c r="F580" s="270"/>
      <c r="G580" s="270"/>
      <c r="H580" s="270"/>
      <c r="I580" s="94"/>
      <c r="J580" s="94"/>
    </row>
    <row r="581" ht="15.75" customHeight="1">
      <c r="A581" s="94"/>
      <c r="B581" s="94"/>
      <c r="C581" s="94"/>
      <c r="D581" s="270"/>
      <c r="E581" s="270"/>
      <c r="F581" s="270"/>
      <c r="G581" s="270"/>
      <c r="H581" s="270"/>
      <c r="I581" s="94"/>
      <c r="J581" s="94"/>
    </row>
    <row r="582" ht="15.75" customHeight="1">
      <c r="A582" s="94"/>
      <c r="B582" s="94"/>
      <c r="C582" s="94"/>
      <c r="D582" s="270"/>
      <c r="E582" s="270"/>
      <c r="F582" s="270"/>
      <c r="G582" s="270"/>
      <c r="H582" s="270"/>
      <c r="I582" s="94"/>
      <c r="J582" s="94"/>
    </row>
    <row r="583" ht="15.75" customHeight="1">
      <c r="A583" s="94"/>
      <c r="B583" s="94"/>
      <c r="C583" s="94"/>
      <c r="D583" s="270"/>
      <c r="E583" s="270"/>
      <c r="F583" s="270"/>
      <c r="G583" s="270"/>
      <c r="H583" s="270"/>
      <c r="I583" s="94"/>
      <c r="J583" s="94"/>
    </row>
    <row r="584" ht="15.75" customHeight="1">
      <c r="A584" s="94"/>
      <c r="B584" s="94"/>
      <c r="C584" s="94"/>
      <c r="D584" s="270"/>
      <c r="E584" s="270"/>
      <c r="F584" s="270"/>
      <c r="G584" s="270"/>
      <c r="H584" s="270"/>
      <c r="I584" s="94"/>
      <c r="J584" s="94"/>
    </row>
    <row r="585" ht="15.75" customHeight="1">
      <c r="A585" s="94"/>
      <c r="B585" s="94"/>
      <c r="C585" s="94"/>
      <c r="D585" s="270"/>
      <c r="E585" s="270"/>
      <c r="F585" s="270"/>
      <c r="G585" s="270"/>
      <c r="H585" s="270"/>
      <c r="I585" s="94"/>
      <c r="J585" s="94"/>
    </row>
    <row r="586" ht="15.75" customHeight="1">
      <c r="A586" s="94"/>
      <c r="B586" s="94"/>
      <c r="C586" s="94"/>
      <c r="D586" s="270"/>
      <c r="E586" s="270"/>
      <c r="F586" s="270"/>
      <c r="G586" s="270"/>
      <c r="H586" s="270"/>
      <c r="I586" s="94"/>
      <c r="J586" s="94"/>
    </row>
    <row r="587" ht="15.75" customHeight="1">
      <c r="A587" s="94"/>
      <c r="B587" s="94"/>
      <c r="C587" s="94"/>
      <c r="D587" s="270"/>
      <c r="E587" s="270"/>
      <c r="F587" s="270"/>
      <c r="G587" s="270"/>
      <c r="H587" s="270"/>
      <c r="I587" s="94"/>
      <c r="J587" s="94"/>
    </row>
    <row r="588" ht="15.75" customHeight="1">
      <c r="A588" s="94"/>
      <c r="B588" s="94"/>
      <c r="C588" s="94"/>
      <c r="D588" s="270"/>
      <c r="E588" s="270"/>
      <c r="F588" s="270"/>
      <c r="G588" s="270"/>
      <c r="H588" s="270"/>
      <c r="I588" s="94"/>
      <c r="J588" s="94"/>
    </row>
    <row r="589" ht="15.75" customHeight="1">
      <c r="A589" s="94"/>
      <c r="B589" s="94"/>
      <c r="C589" s="94"/>
      <c r="D589" s="270"/>
      <c r="E589" s="270"/>
      <c r="F589" s="270"/>
      <c r="G589" s="270"/>
      <c r="H589" s="270"/>
      <c r="I589" s="94"/>
      <c r="J589" s="94"/>
    </row>
    <row r="590" ht="15.75" customHeight="1">
      <c r="A590" s="94"/>
      <c r="B590" s="94"/>
      <c r="C590" s="94"/>
      <c r="D590" s="270"/>
      <c r="E590" s="270"/>
      <c r="F590" s="270"/>
      <c r="G590" s="270"/>
      <c r="H590" s="270"/>
      <c r="I590" s="94"/>
      <c r="J590" s="94"/>
    </row>
    <row r="591" ht="15.75" customHeight="1">
      <c r="A591" s="94"/>
      <c r="B591" s="94"/>
      <c r="C591" s="94"/>
      <c r="D591" s="270"/>
      <c r="E591" s="270"/>
      <c r="F591" s="270"/>
      <c r="G591" s="270"/>
      <c r="H591" s="270"/>
      <c r="I591" s="94"/>
      <c r="J591" s="94"/>
    </row>
    <row r="592" ht="15.75" customHeight="1">
      <c r="A592" s="94"/>
      <c r="B592" s="94"/>
      <c r="C592" s="94"/>
      <c r="D592" s="270"/>
      <c r="E592" s="270"/>
      <c r="F592" s="270"/>
      <c r="G592" s="270"/>
      <c r="H592" s="270"/>
      <c r="I592" s="94"/>
      <c r="J592" s="94"/>
    </row>
    <row r="593" ht="15.75" customHeight="1">
      <c r="A593" s="94"/>
      <c r="B593" s="94"/>
      <c r="C593" s="94"/>
      <c r="D593" s="270"/>
      <c r="E593" s="270"/>
      <c r="F593" s="270"/>
      <c r="G593" s="270"/>
      <c r="H593" s="270"/>
      <c r="I593" s="94"/>
      <c r="J593" s="94"/>
    </row>
    <row r="594" ht="15.75" customHeight="1">
      <c r="A594" s="94"/>
      <c r="B594" s="94"/>
      <c r="C594" s="94"/>
      <c r="D594" s="270"/>
      <c r="E594" s="270"/>
      <c r="F594" s="270"/>
      <c r="G594" s="270"/>
      <c r="H594" s="270"/>
      <c r="I594" s="94"/>
      <c r="J594" s="94"/>
    </row>
    <row r="595" ht="15.75" customHeight="1">
      <c r="A595" s="94"/>
      <c r="B595" s="94"/>
      <c r="C595" s="94"/>
      <c r="D595" s="270"/>
      <c r="E595" s="270"/>
      <c r="F595" s="270"/>
      <c r="G595" s="270"/>
      <c r="H595" s="270"/>
      <c r="I595" s="94"/>
      <c r="J595" s="94"/>
    </row>
    <row r="596" ht="15.75" customHeight="1">
      <c r="A596" s="94"/>
      <c r="B596" s="94"/>
      <c r="C596" s="94"/>
      <c r="D596" s="270"/>
      <c r="E596" s="270"/>
      <c r="F596" s="270"/>
      <c r="G596" s="270"/>
      <c r="H596" s="270"/>
      <c r="I596" s="94"/>
      <c r="J596" s="94"/>
    </row>
    <row r="597" ht="15.75" customHeight="1">
      <c r="A597" s="94"/>
      <c r="B597" s="94"/>
      <c r="C597" s="94"/>
      <c r="D597" s="270"/>
      <c r="E597" s="270"/>
      <c r="F597" s="270"/>
      <c r="G597" s="270"/>
      <c r="H597" s="270"/>
      <c r="I597" s="94"/>
      <c r="J597" s="94"/>
    </row>
    <row r="598" ht="15.75" customHeight="1">
      <c r="A598" s="94"/>
      <c r="B598" s="94"/>
      <c r="C598" s="94"/>
      <c r="D598" s="270"/>
      <c r="E598" s="270"/>
      <c r="F598" s="270"/>
      <c r="G598" s="270"/>
      <c r="H598" s="270"/>
      <c r="I598" s="94"/>
      <c r="J598" s="94"/>
    </row>
    <row r="599" ht="15.75" customHeight="1">
      <c r="A599" s="94"/>
      <c r="B599" s="94"/>
      <c r="C599" s="94"/>
      <c r="D599" s="270"/>
      <c r="E599" s="270"/>
      <c r="F599" s="270"/>
      <c r="G599" s="270"/>
      <c r="H599" s="270"/>
      <c r="I599" s="94"/>
      <c r="J599" s="94"/>
    </row>
    <row r="600" ht="15.75" customHeight="1">
      <c r="A600" s="94"/>
      <c r="B600" s="94"/>
      <c r="C600" s="94"/>
      <c r="D600" s="270"/>
      <c r="E600" s="270"/>
      <c r="F600" s="270"/>
      <c r="G600" s="270"/>
      <c r="H600" s="270"/>
      <c r="I600" s="94"/>
      <c r="J600" s="94"/>
    </row>
    <row r="601" ht="15.75" customHeight="1">
      <c r="A601" s="94"/>
      <c r="B601" s="94"/>
      <c r="C601" s="94"/>
      <c r="D601" s="270"/>
      <c r="E601" s="270"/>
      <c r="F601" s="270"/>
      <c r="G601" s="270"/>
      <c r="H601" s="270"/>
      <c r="I601" s="94"/>
      <c r="J601" s="94"/>
    </row>
    <row r="602" ht="15.75" customHeight="1">
      <c r="A602" s="94"/>
      <c r="B602" s="94"/>
      <c r="C602" s="94"/>
      <c r="D602" s="270"/>
      <c r="E602" s="270"/>
      <c r="F602" s="270"/>
      <c r="G602" s="270"/>
      <c r="H602" s="270"/>
      <c r="I602" s="94"/>
      <c r="J602" s="94"/>
    </row>
    <row r="603" ht="15.75" customHeight="1">
      <c r="A603" s="94"/>
      <c r="B603" s="94"/>
      <c r="C603" s="94"/>
      <c r="D603" s="270"/>
      <c r="E603" s="270"/>
      <c r="F603" s="270"/>
      <c r="G603" s="270"/>
      <c r="H603" s="270"/>
      <c r="I603" s="94"/>
      <c r="J603" s="94"/>
    </row>
    <row r="604" ht="15.75" customHeight="1">
      <c r="A604" s="94"/>
      <c r="B604" s="94"/>
      <c r="C604" s="94"/>
      <c r="D604" s="270"/>
      <c r="E604" s="270"/>
      <c r="F604" s="270"/>
      <c r="G604" s="270"/>
      <c r="H604" s="270"/>
      <c r="I604" s="94"/>
      <c r="J604" s="94"/>
    </row>
    <row r="605" ht="15.75" customHeight="1">
      <c r="A605" s="94"/>
      <c r="B605" s="94"/>
      <c r="C605" s="94"/>
      <c r="D605" s="270"/>
      <c r="E605" s="270"/>
      <c r="F605" s="270"/>
      <c r="G605" s="270"/>
      <c r="H605" s="270"/>
      <c r="I605" s="94"/>
      <c r="J605" s="94"/>
    </row>
    <row r="606" ht="15.75" customHeight="1">
      <c r="A606" s="94"/>
      <c r="B606" s="94"/>
      <c r="C606" s="94"/>
      <c r="D606" s="270"/>
      <c r="E606" s="270"/>
      <c r="F606" s="270"/>
      <c r="G606" s="270"/>
      <c r="H606" s="270"/>
      <c r="I606" s="94"/>
      <c r="J606" s="94"/>
    </row>
    <row r="607" ht="15.75" customHeight="1">
      <c r="A607" s="94"/>
      <c r="B607" s="94"/>
      <c r="C607" s="94"/>
      <c r="D607" s="270"/>
      <c r="E607" s="270"/>
      <c r="F607" s="270"/>
      <c r="G607" s="270"/>
      <c r="H607" s="270"/>
      <c r="I607" s="94"/>
      <c r="J607" s="94"/>
    </row>
    <row r="608" ht="15.75" customHeight="1">
      <c r="A608" s="94"/>
      <c r="B608" s="94"/>
      <c r="C608" s="94"/>
      <c r="D608" s="270"/>
      <c r="E608" s="270"/>
      <c r="F608" s="270"/>
      <c r="G608" s="270"/>
      <c r="H608" s="270"/>
      <c r="I608" s="94"/>
      <c r="J608" s="94"/>
    </row>
    <row r="609" ht="15.75" customHeight="1">
      <c r="A609" s="94"/>
      <c r="B609" s="94"/>
      <c r="C609" s="94"/>
      <c r="D609" s="270"/>
      <c r="E609" s="270"/>
      <c r="F609" s="270"/>
      <c r="G609" s="270"/>
      <c r="H609" s="270"/>
      <c r="I609" s="94"/>
      <c r="J609" s="94"/>
    </row>
    <row r="610" ht="15.75" customHeight="1">
      <c r="A610" s="94"/>
      <c r="B610" s="94"/>
      <c r="C610" s="94"/>
      <c r="D610" s="270"/>
      <c r="E610" s="270"/>
      <c r="F610" s="270"/>
      <c r="G610" s="270"/>
      <c r="H610" s="270"/>
      <c r="I610" s="94"/>
      <c r="J610" s="94"/>
    </row>
    <row r="611" ht="15.75" customHeight="1">
      <c r="A611" s="94"/>
      <c r="B611" s="94"/>
      <c r="C611" s="94"/>
      <c r="D611" s="270"/>
      <c r="E611" s="270"/>
      <c r="F611" s="270"/>
      <c r="G611" s="270"/>
      <c r="H611" s="270"/>
      <c r="I611" s="94"/>
      <c r="J611" s="94"/>
    </row>
    <row r="612" ht="15.75" customHeight="1">
      <c r="A612" s="94"/>
      <c r="B612" s="94"/>
      <c r="C612" s="94"/>
      <c r="D612" s="270"/>
      <c r="E612" s="270"/>
      <c r="F612" s="270"/>
      <c r="G612" s="270"/>
      <c r="H612" s="270"/>
      <c r="I612" s="94"/>
      <c r="J612" s="94"/>
    </row>
    <row r="613" ht="15.75" customHeight="1">
      <c r="A613" s="94"/>
      <c r="B613" s="94"/>
      <c r="C613" s="94"/>
      <c r="D613" s="270"/>
      <c r="E613" s="270"/>
      <c r="F613" s="270"/>
      <c r="G613" s="270"/>
      <c r="H613" s="270"/>
      <c r="I613" s="94"/>
      <c r="J613" s="94"/>
    </row>
    <row r="614" ht="15.75" customHeight="1">
      <c r="A614" s="94"/>
      <c r="B614" s="94"/>
      <c r="C614" s="94"/>
      <c r="D614" s="270"/>
      <c r="E614" s="270"/>
      <c r="F614" s="270"/>
      <c r="G614" s="270"/>
      <c r="H614" s="270"/>
      <c r="I614" s="94"/>
      <c r="J614" s="94"/>
    </row>
    <row r="615" ht="15.75" customHeight="1">
      <c r="A615" s="94"/>
      <c r="B615" s="94"/>
      <c r="C615" s="94"/>
      <c r="D615" s="270"/>
      <c r="E615" s="270"/>
      <c r="F615" s="270"/>
      <c r="G615" s="270"/>
      <c r="H615" s="270"/>
      <c r="I615" s="94"/>
      <c r="J615" s="94"/>
    </row>
    <row r="616" ht="15.75" customHeight="1">
      <c r="A616" s="94"/>
      <c r="B616" s="94"/>
      <c r="C616" s="94"/>
      <c r="D616" s="270"/>
      <c r="E616" s="270"/>
      <c r="F616" s="270"/>
      <c r="G616" s="270"/>
      <c r="H616" s="270"/>
      <c r="I616" s="94"/>
      <c r="J616" s="94"/>
    </row>
    <row r="617" ht="15.75" customHeight="1">
      <c r="A617" s="94"/>
      <c r="B617" s="94"/>
      <c r="C617" s="94"/>
      <c r="D617" s="270"/>
      <c r="E617" s="270"/>
      <c r="F617" s="270"/>
      <c r="G617" s="270"/>
      <c r="H617" s="270"/>
      <c r="I617" s="94"/>
      <c r="J617" s="94"/>
    </row>
    <row r="618" ht="15.75" customHeight="1">
      <c r="A618" s="94"/>
      <c r="B618" s="94"/>
      <c r="C618" s="94"/>
      <c r="D618" s="270"/>
      <c r="E618" s="270"/>
      <c r="F618" s="270"/>
      <c r="G618" s="270"/>
      <c r="H618" s="270"/>
      <c r="I618" s="94"/>
      <c r="J618" s="94"/>
    </row>
    <row r="619" ht="15.75" customHeight="1">
      <c r="A619" s="94"/>
      <c r="B619" s="94"/>
      <c r="C619" s="94"/>
      <c r="D619" s="270"/>
      <c r="E619" s="270"/>
      <c r="F619" s="270"/>
      <c r="G619" s="270"/>
      <c r="H619" s="270"/>
      <c r="I619" s="94"/>
      <c r="J619" s="94"/>
    </row>
    <row r="620" ht="15.75" customHeight="1">
      <c r="A620" s="94"/>
      <c r="B620" s="94"/>
      <c r="C620" s="94"/>
      <c r="D620" s="270"/>
      <c r="E620" s="270"/>
      <c r="F620" s="270"/>
      <c r="G620" s="270"/>
      <c r="H620" s="270"/>
      <c r="I620" s="94"/>
      <c r="J620" s="94"/>
    </row>
    <row r="621" ht="15.75" customHeight="1">
      <c r="A621" s="94"/>
      <c r="B621" s="94"/>
      <c r="C621" s="94"/>
      <c r="D621" s="270"/>
      <c r="E621" s="270"/>
      <c r="F621" s="270"/>
      <c r="G621" s="270"/>
      <c r="H621" s="270"/>
      <c r="I621" s="94"/>
      <c r="J621" s="94"/>
    </row>
    <row r="622" ht="15.75" customHeight="1">
      <c r="A622" s="94"/>
      <c r="B622" s="94"/>
      <c r="C622" s="94"/>
      <c r="D622" s="270"/>
      <c r="E622" s="270"/>
      <c r="F622" s="270"/>
      <c r="G622" s="270"/>
      <c r="H622" s="270"/>
      <c r="I622" s="94"/>
      <c r="J622" s="94"/>
    </row>
    <row r="623" ht="15.75" customHeight="1">
      <c r="A623" s="94"/>
      <c r="B623" s="94"/>
      <c r="C623" s="94"/>
      <c r="D623" s="270"/>
      <c r="E623" s="270"/>
      <c r="F623" s="270"/>
      <c r="G623" s="270"/>
      <c r="H623" s="270"/>
      <c r="I623" s="94"/>
      <c r="J623" s="94"/>
    </row>
    <row r="624" ht="15.75" customHeight="1">
      <c r="A624" s="94"/>
      <c r="B624" s="94"/>
      <c r="C624" s="94"/>
      <c r="D624" s="270"/>
      <c r="E624" s="270"/>
      <c r="F624" s="270"/>
      <c r="G624" s="270"/>
      <c r="H624" s="270"/>
      <c r="I624" s="94"/>
      <c r="J624" s="94"/>
    </row>
    <row r="625" ht="15.75" customHeight="1">
      <c r="A625" s="94"/>
      <c r="B625" s="94"/>
      <c r="C625" s="94"/>
      <c r="D625" s="270"/>
      <c r="E625" s="270"/>
      <c r="F625" s="270"/>
      <c r="G625" s="270"/>
      <c r="H625" s="270"/>
      <c r="I625" s="94"/>
      <c r="J625" s="94"/>
    </row>
    <row r="626" ht="15.75" customHeight="1">
      <c r="A626" s="94"/>
      <c r="B626" s="94"/>
      <c r="C626" s="94"/>
      <c r="D626" s="270"/>
      <c r="E626" s="270"/>
      <c r="F626" s="270"/>
      <c r="G626" s="270"/>
      <c r="H626" s="270"/>
      <c r="I626" s="94"/>
      <c r="J626" s="94"/>
    </row>
    <row r="627" ht="15.75" customHeight="1">
      <c r="A627" s="94"/>
      <c r="B627" s="94"/>
      <c r="C627" s="94"/>
      <c r="D627" s="270"/>
      <c r="E627" s="270"/>
      <c r="F627" s="270"/>
      <c r="G627" s="270"/>
      <c r="H627" s="270"/>
      <c r="I627" s="94"/>
      <c r="J627" s="94"/>
    </row>
    <row r="628" ht="15.75" customHeight="1">
      <c r="A628" s="94"/>
      <c r="B628" s="94"/>
      <c r="C628" s="94"/>
      <c r="D628" s="270"/>
      <c r="E628" s="270"/>
      <c r="F628" s="270"/>
      <c r="G628" s="270"/>
      <c r="H628" s="270"/>
      <c r="I628" s="94"/>
      <c r="J628" s="94"/>
    </row>
    <row r="629" ht="15.75" customHeight="1">
      <c r="A629" s="94"/>
      <c r="B629" s="94"/>
      <c r="C629" s="94"/>
      <c r="D629" s="270"/>
      <c r="E629" s="270"/>
      <c r="F629" s="270"/>
      <c r="G629" s="270"/>
      <c r="H629" s="270"/>
      <c r="I629" s="94"/>
      <c r="J629" s="94"/>
    </row>
    <row r="630" ht="15.75" customHeight="1">
      <c r="A630" s="94"/>
      <c r="B630" s="94"/>
      <c r="C630" s="94"/>
      <c r="D630" s="270"/>
      <c r="E630" s="270"/>
      <c r="F630" s="270"/>
      <c r="G630" s="270"/>
      <c r="H630" s="270"/>
      <c r="I630" s="94"/>
      <c r="J630" s="94"/>
    </row>
    <row r="631" ht="15.75" customHeight="1">
      <c r="A631" s="94"/>
      <c r="B631" s="94"/>
      <c r="C631" s="94"/>
      <c r="D631" s="270"/>
      <c r="E631" s="270"/>
      <c r="F631" s="270"/>
      <c r="G631" s="270"/>
      <c r="H631" s="270"/>
      <c r="I631" s="94"/>
      <c r="J631" s="94"/>
    </row>
    <row r="632" ht="15.75" customHeight="1">
      <c r="A632" s="94"/>
      <c r="B632" s="94"/>
      <c r="C632" s="94"/>
      <c r="D632" s="270"/>
      <c r="E632" s="270"/>
      <c r="F632" s="270"/>
      <c r="G632" s="270"/>
      <c r="H632" s="270"/>
      <c r="I632" s="94"/>
      <c r="J632" s="94"/>
    </row>
    <row r="633" ht="15.75" customHeight="1">
      <c r="A633" s="94"/>
      <c r="B633" s="94"/>
      <c r="C633" s="94"/>
      <c r="D633" s="270"/>
      <c r="E633" s="270"/>
      <c r="F633" s="270"/>
      <c r="G633" s="270"/>
      <c r="H633" s="270"/>
      <c r="I633" s="94"/>
      <c r="J633" s="94"/>
    </row>
    <row r="634" ht="15.75" customHeight="1">
      <c r="A634" s="94"/>
      <c r="B634" s="94"/>
      <c r="C634" s="94"/>
      <c r="D634" s="270"/>
      <c r="E634" s="270"/>
      <c r="F634" s="270"/>
      <c r="G634" s="270"/>
      <c r="H634" s="270"/>
      <c r="I634" s="94"/>
      <c r="J634" s="94"/>
    </row>
    <row r="635" ht="15.75" customHeight="1">
      <c r="A635" s="94"/>
      <c r="B635" s="94"/>
      <c r="C635" s="94"/>
      <c r="D635" s="270"/>
      <c r="E635" s="270"/>
      <c r="F635" s="270"/>
      <c r="G635" s="270"/>
      <c r="H635" s="270"/>
      <c r="I635" s="94"/>
      <c r="J635" s="94"/>
    </row>
    <row r="636" ht="15.75" customHeight="1">
      <c r="A636" s="94"/>
      <c r="B636" s="94"/>
      <c r="C636" s="94"/>
      <c r="D636" s="270"/>
      <c r="E636" s="270"/>
      <c r="F636" s="270"/>
      <c r="G636" s="270"/>
      <c r="H636" s="270"/>
      <c r="I636" s="94"/>
      <c r="J636" s="94"/>
    </row>
    <row r="637" ht="15.75" customHeight="1">
      <c r="A637" s="94"/>
      <c r="B637" s="94"/>
      <c r="C637" s="94"/>
      <c r="D637" s="270"/>
      <c r="E637" s="270"/>
      <c r="F637" s="270"/>
      <c r="G637" s="270"/>
      <c r="H637" s="270"/>
      <c r="I637" s="94"/>
      <c r="J637" s="94"/>
    </row>
    <row r="638" ht="15.75" customHeight="1">
      <c r="A638" s="94"/>
      <c r="B638" s="94"/>
      <c r="C638" s="94"/>
      <c r="D638" s="270"/>
      <c r="E638" s="270"/>
      <c r="F638" s="270"/>
      <c r="G638" s="270"/>
      <c r="H638" s="270"/>
      <c r="I638" s="94"/>
      <c r="J638" s="94"/>
    </row>
    <row r="639" ht="15.75" customHeight="1">
      <c r="A639" s="94"/>
      <c r="B639" s="94"/>
      <c r="C639" s="94"/>
      <c r="D639" s="270"/>
      <c r="E639" s="270"/>
      <c r="F639" s="270"/>
      <c r="G639" s="270"/>
      <c r="H639" s="270"/>
      <c r="I639" s="94"/>
      <c r="J639" s="94"/>
    </row>
    <row r="640" ht="15.75" customHeight="1">
      <c r="A640" s="94"/>
      <c r="B640" s="94"/>
      <c r="C640" s="94"/>
      <c r="D640" s="270"/>
      <c r="E640" s="270"/>
      <c r="F640" s="270"/>
      <c r="G640" s="270"/>
      <c r="H640" s="270"/>
      <c r="I640" s="94"/>
      <c r="J640" s="94"/>
    </row>
    <row r="641" ht="15.75" customHeight="1">
      <c r="A641" s="94"/>
      <c r="B641" s="94"/>
      <c r="C641" s="94"/>
      <c r="D641" s="270"/>
      <c r="E641" s="270"/>
      <c r="F641" s="270"/>
      <c r="G641" s="270"/>
      <c r="H641" s="270"/>
      <c r="I641" s="94"/>
      <c r="J641" s="94"/>
    </row>
    <row r="642" ht="15.75" customHeight="1">
      <c r="A642" s="94"/>
      <c r="B642" s="94"/>
      <c r="C642" s="94"/>
      <c r="D642" s="270"/>
      <c r="E642" s="270"/>
      <c r="F642" s="270"/>
      <c r="G642" s="270"/>
      <c r="H642" s="270"/>
      <c r="I642" s="94"/>
      <c r="J642" s="94"/>
    </row>
    <row r="643" ht="15.75" customHeight="1">
      <c r="A643" s="94"/>
      <c r="B643" s="94"/>
      <c r="C643" s="94"/>
      <c r="D643" s="270"/>
      <c r="E643" s="270"/>
      <c r="F643" s="270"/>
      <c r="G643" s="270"/>
      <c r="H643" s="270"/>
      <c r="I643" s="94"/>
      <c r="J643" s="94"/>
    </row>
    <row r="644" ht="15.75" customHeight="1">
      <c r="A644" s="94"/>
      <c r="B644" s="94"/>
      <c r="C644" s="94"/>
      <c r="D644" s="270"/>
      <c r="E644" s="270"/>
      <c r="F644" s="270"/>
      <c r="G644" s="270"/>
      <c r="H644" s="270"/>
      <c r="I644" s="94"/>
      <c r="J644" s="94"/>
    </row>
    <row r="645" ht="15.75" customHeight="1">
      <c r="A645" s="94"/>
      <c r="B645" s="94"/>
      <c r="C645" s="94"/>
      <c r="D645" s="270"/>
      <c r="E645" s="270"/>
      <c r="F645" s="270"/>
      <c r="G645" s="270"/>
      <c r="H645" s="270"/>
      <c r="I645" s="94"/>
      <c r="J645" s="94"/>
    </row>
    <row r="646" ht="15.75" customHeight="1">
      <c r="A646" s="94"/>
      <c r="B646" s="94"/>
      <c r="C646" s="94"/>
      <c r="D646" s="270"/>
      <c r="E646" s="270"/>
      <c r="F646" s="270"/>
      <c r="G646" s="270"/>
      <c r="H646" s="270"/>
      <c r="I646" s="94"/>
      <c r="J646" s="94"/>
    </row>
    <row r="647" ht="15.75" customHeight="1">
      <c r="A647" s="94"/>
      <c r="B647" s="94"/>
      <c r="C647" s="94"/>
      <c r="D647" s="270"/>
      <c r="E647" s="270"/>
      <c r="F647" s="270"/>
      <c r="G647" s="270"/>
      <c r="H647" s="270"/>
      <c r="I647" s="94"/>
      <c r="J647" s="94"/>
    </row>
    <row r="648" ht="15.75" customHeight="1">
      <c r="A648" s="94"/>
      <c r="B648" s="94"/>
      <c r="C648" s="94"/>
      <c r="D648" s="270"/>
      <c r="E648" s="270"/>
      <c r="F648" s="270"/>
      <c r="G648" s="270"/>
      <c r="H648" s="270"/>
      <c r="I648" s="94"/>
      <c r="J648" s="94"/>
    </row>
    <row r="649" ht="15.75" customHeight="1">
      <c r="A649" s="94"/>
      <c r="B649" s="94"/>
      <c r="C649" s="94"/>
      <c r="D649" s="270"/>
      <c r="E649" s="270"/>
      <c r="F649" s="270"/>
      <c r="G649" s="270"/>
      <c r="H649" s="270"/>
      <c r="I649" s="94"/>
      <c r="J649" s="94"/>
    </row>
    <row r="650" ht="15.75" customHeight="1">
      <c r="A650" s="94"/>
      <c r="B650" s="94"/>
      <c r="C650" s="94"/>
      <c r="D650" s="270"/>
      <c r="E650" s="270"/>
      <c r="F650" s="270"/>
      <c r="G650" s="270"/>
      <c r="H650" s="270"/>
      <c r="I650" s="94"/>
      <c r="J650" s="94"/>
    </row>
    <row r="651" ht="15.75" customHeight="1">
      <c r="A651" s="94"/>
      <c r="B651" s="94"/>
      <c r="C651" s="94"/>
      <c r="D651" s="270"/>
      <c r="E651" s="270"/>
      <c r="F651" s="270"/>
      <c r="G651" s="270"/>
      <c r="H651" s="270"/>
      <c r="I651" s="94"/>
      <c r="J651" s="94"/>
    </row>
    <row r="652" ht="15.75" customHeight="1">
      <c r="A652" s="94"/>
      <c r="B652" s="94"/>
      <c r="C652" s="94"/>
      <c r="D652" s="270"/>
      <c r="E652" s="270"/>
      <c r="F652" s="270"/>
      <c r="G652" s="270"/>
      <c r="H652" s="270"/>
      <c r="I652" s="94"/>
      <c r="J652" s="94"/>
    </row>
    <row r="653" ht="15.75" customHeight="1">
      <c r="A653" s="94"/>
      <c r="B653" s="94"/>
      <c r="C653" s="94"/>
      <c r="D653" s="270"/>
      <c r="E653" s="270"/>
      <c r="F653" s="270"/>
      <c r="G653" s="270"/>
      <c r="H653" s="270"/>
      <c r="I653" s="94"/>
      <c r="J653" s="94"/>
    </row>
    <row r="654" ht="15.75" customHeight="1">
      <c r="A654" s="94"/>
      <c r="B654" s="94"/>
      <c r="C654" s="94"/>
      <c r="D654" s="270"/>
      <c r="E654" s="270"/>
      <c r="F654" s="270"/>
      <c r="G654" s="270"/>
      <c r="H654" s="270"/>
      <c r="I654" s="94"/>
      <c r="J654" s="94"/>
    </row>
    <row r="655" ht="15.75" customHeight="1">
      <c r="A655" s="94"/>
      <c r="B655" s="94"/>
      <c r="C655" s="94"/>
      <c r="D655" s="270"/>
      <c r="E655" s="270"/>
      <c r="F655" s="270"/>
      <c r="G655" s="270"/>
      <c r="H655" s="270"/>
      <c r="I655" s="94"/>
      <c r="J655" s="94"/>
    </row>
    <row r="656" ht="15.75" customHeight="1">
      <c r="A656" s="94"/>
      <c r="B656" s="94"/>
      <c r="C656" s="94"/>
      <c r="D656" s="270"/>
      <c r="E656" s="270"/>
      <c r="F656" s="270"/>
      <c r="G656" s="270"/>
      <c r="H656" s="270"/>
      <c r="I656" s="94"/>
      <c r="J656" s="94"/>
    </row>
    <row r="657" ht="15.75" customHeight="1">
      <c r="A657" s="94"/>
      <c r="B657" s="94"/>
      <c r="C657" s="94"/>
      <c r="D657" s="270"/>
      <c r="E657" s="270"/>
      <c r="F657" s="270"/>
      <c r="G657" s="270"/>
      <c r="H657" s="270"/>
      <c r="I657" s="94"/>
      <c r="J657" s="94"/>
    </row>
    <row r="658" ht="15.75" customHeight="1">
      <c r="A658" s="94"/>
      <c r="B658" s="94"/>
      <c r="C658" s="94"/>
      <c r="D658" s="270"/>
      <c r="E658" s="270"/>
      <c r="F658" s="270"/>
      <c r="G658" s="270"/>
      <c r="H658" s="270"/>
      <c r="I658" s="94"/>
      <c r="J658" s="94"/>
    </row>
    <row r="659" ht="15.75" customHeight="1">
      <c r="A659" s="94"/>
      <c r="B659" s="94"/>
      <c r="C659" s="94"/>
      <c r="D659" s="270"/>
      <c r="E659" s="270"/>
      <c r="F659" s="270"/>
      <c r="G659" s="270"/>
      <c r="H659" s="270"/>
      <c r="I659" s="94"/>
      <c r="J659" s="94"/>
    </row>
    <row r="660" ht="15.75" customHeight="1">
      <c r="A660" s="94"/>
      <c r="B660" s="94"/>
      <c r="C660" s="94"/>
      <c r="D660" s="270"/>
      <c r="E660" s="270"/>
      <c r="F660" s="270"/>
      <c r="G660" s="270"/>
      <c r="H660" s="270"/>
      <c r="I660" s="94"/>
      <c r="J660" s="94"/>
    </row>
    <row r="661" ht="15.75" customHeight="1">
      <c r="A661" s="94"/>
      <c r="B661" s="94"/>
      <c r="C661" s="94"/>
      <c r="D661" s="270"/>
      <c r="E661" s="270"/>
      <c r="F661" s="270"/>
      <c r="G661" s="270"/>
      <c r="H661" s="270"/>
      <c r="I661" s="94"/>
      <c r="J661" s="94"/>
    </row>
    <row r="662" ht="15.75" customHeight="1">
      <c r="A662" s="94"/>
      <c r="B662" s="94"/>
      <c r="C662" s="94"/>
      <c r="D662" s="270"/>
      <c r="E662" s="270"/>
      <c r="F662" s="270"/>
      <c r="G662" s="270"/>
      <c r="H662" s="270"/>
      <c r="I662" s="94"/>
      <c r="J662" s="94"/>
    </row>
    <row r="663" ht="15.75" customHeight="1">
      <c r="A663" s="94"/>
      <c r="B663" s="94"/>
      <c r="C663" s="94"/>
      <c r="D663" s="270"/>
      <c r="E663" s="270"/>
      <c r="F663" s="270"/>
      <c r="G663" s="270"/>
      <c r="H663" s="270"/>
      <c r="I663" s="94"/>
      <c r="J663" s="94"/>
    </row>
    <row r="664" ht="15.75" customHeight="1">
      <c r="A664" s="94"/>
      <c r="B664" s="94"/>
      <c r="C664" s="94"/>
      <c r="D664" s="270"/>
      <c r="E664" s="270"/>
      <c r="F664" s="270"/>
      <c r="G664" s="270"/>
      <c r="H664" s="270"/>
      <c r="I664" s="94"/>
      <c r="J664" s="94"/>
    </row>
    <row r="665" ht="15.75" customHeight="1">
      <c r="A665" s="94"/>
      <c r="B665" s="94"/>
      <c r="C665" s="94"/>
      <c r="D665" s="270"/>
      <c r="E665" s="270"/>
      <c r="F665" s="270"/>
      <c r="G665" s="270"/>
      <c r="H665" s="270"/>
      <c r="I665" s="94"/>
      <c r="J665" s="94"/>
    </row>
    <row r="666" ht="15.75" customHeight="1">
      <c r="A666" s="94"/>
      <c r="B666" s="94"/>
      <c r="C666" s="94"/>
      <c r="D666" s="270"/>
      <c r="E666" s="270"/>
      <c r="F666" s="270"/>
      <c r="G666" s="270"/>
      <c r="H666" s="270"/>
      <c r="I666" s="94"/>
      <c r="J666" s="94"/>
    </row>
    <row r="667" ht="15.75" customHeight="1">
      <c r="A667" s="94"/>
      <c r="B667" s="94"/>
      <c r="C667" s="94"/>
      <c r="D667" s="270"/>
      <c r="E667" s="270"/>
      <c r="F667" s="270"/>
      <c r="G667" s="270"/>
      <c r="H667" s="270"/>
      <c r="I667" s="94"/>
      <c r="J667" s="94"/>
    </row>
    <row r="668" ht="15.75" customHeight="1">
      <c r="A668" s="94"/>
      <c r="B668" s="94"/>
      <c r="C668" s="94"/>
      <c r="D668" s="270"/>
      <c r="E668" s="270"/>
      <c r="F668" s="270"/>
      <c r="G668" s="270"/>
      <c r="H668" s="270"/>
      <c r="I668" s="94"/>
      <c r="J668" s="94"/>
    </row>
    <row r="669" ht="15.75" customHeight="1">
      <c r="A669" s="94"/>
      <c r="B669" s="94"/>
      <c r="C669" s="94"/>
      <c r="D669" s="270"/>
      <c r="E669" s="270"/>
      <c r="F669" s="270"/>
      <c r="G669" s="270"/>
      <c r="H669" s="270"/>
      <c r="I669" s="94"/>
      <c r="J669" s="94"/>
    </row>
    <row r="670" ht="15.75" customHeight="1">
      <c r="A670" s="94"/>
      <c r="B670" s="94"/>
      <c r="C670" s="94"/>
      <c r="D670" s="270"/>
      <c r="E670" s="270"/>
      <c r="F670" s="270"/>
      <c r="G670" s="270"/>
      <c r="H670" s="270"/>
      <c r="I670" s="94"/>
      <c r="J670" s="94"/>
    </row>
    <row r="671" ht="15.75" customHeight="1">
      <c r="A671" s="94"/>
      <c r="B671" s="94"/>
      <c r="C671" s="94"/>
      <c r="D671" s="270"/>
      <c r="E671" s="270"/>
      <c r="F671" s="270"/>
      <c r="G671" s="270"/>
      <c r="H671" s="270"/>
      <c r="I671" s="94"/>
      <c r="J671" s="94"/>
    </row>
    <row r="672" ht="15.75" customHeight="1">
      <c r="A672" s="94"/>
      <c r="B672" s="94"/>
      <c r="C672" s="94"/>
      <c r="D672" s="270"/>
      <c r="E672" s="270"/>
      <c r="F672" s="270"/>
      <c r="G672" s="270"/>
      <c r="H672" s="270"/>
      <c r="I672" s="94"/>
      <c r="J672" s="94"/>
    </row>
    <row r="673" ht="15.75" customHeight="1">
      <c r="A673" s="94"/>
      <c r="B673" s="94"/>
      <c r="C673" s="94"/>
      <c r="D673" s="270"/>
      <c r="E673" s="270"/>
      <c r="F673" s="270"/>
      <c r="G673" s="270"/>
      <c r="H673" s="270"/>
      <c r="I673" s="94"/>
      <c r="J673" s="94"/>
    </row>
    <row r="674" ht="15.75" customHeight="1">
      <c r="A674" s="94"/>
      <c r="B674" s="94"/>
      <c r="C674" s="94"/>
      <c r="D674" s="270"/>
      <c r="E674" s="270"/>
      <c r="F674" s="270"/>
      <c r="G674" s="270"/>
      <c r="H674" s="270"/>
      <c r="I674" s="94"/>
      <c r="J674" s="94"/>
    </row>
    <row r="675" ht="15.75" customHeight="1">
      <c r="A675" s="94"/>
      <c r="B675" s="94"/>
      <c r="C675" s="94"/>
      <c r="D675" s="270"/>
      <c r="E675" s="270"/>
      <c r="F675" s="270"/>
      <c r="G675" s="270"/>
      <c r="H675" s="270"/>
      <c r="I675" s="94"/>
      <c r="J675" s="94"/>
    </row>
    <row r="676" ht="15.75" customHeight="1">
      <c r="A676" s="94"/>
      <c r="B676" s="94"/>
      <c r="C676" s="94"/>
      <c r="D676" s="270"/>
      <c r="E676" s="270"/>
      <c r="F676" s="270"/>
      <c r="G676" s="270"/>
      <c r="H676" s="270"/>
      <c r="I676" s="94"/>
      <c r="J676" s="94"/>
    </row>
    <row r="677" ht="15.75" customHeight="1">
      <c r="A677" s="94"/>
      <c r="B677" s="94"/>
      <c r="C677" s="94"/>
      <c r="D677" s="270"/>
      <c r="E677" s="270"/>
      <c r="F677" s="270"/>
      <c r="G677" s="270"/>
      <c r="H677" s="270"/>
      <c r="I677" s="94"/>
      <c r="J677" s="94"/>
    </row>
    <row r="678" ht="15.75" customHeight="1">
      <c r="A678" s="94"/>
      <c r="B678" s="94"/>
      <c r="C678" s="94"/>
      <c r="D678" s="270"/>
      <c r="E678" s="270"/>
      <c r="F678" s="270"/>
      <c r="G678" s="270"/>
      <c r="H678" s="270"/>
      <c r="I678" s="94"/>
      <c r="J678" s="94"/>
    </row>
    <row r="679" ht="15.75" customHeight="1">
      <c r="A679" s="94"/>
      <c r="B679" s="94"/>
      <c r="C679" s="94"/>
      <c r="D679" s="270"/>
      <c r="E679" s="270"/>
      <c r="F679" s="270"/>
      <c r="G679" s="270"/>
      <c r="H679" s="270"/>
      <c r="I679" s="94"/>
      <c r="J679" s="94"/>
    </row>
    <row r="680" ht="15.75" customHeight="1">
      <c r="A680" s="94"/>
      <c r="B680" s="94"/>
      <c r="C680" s="94"/>
      <c r="D680" s="270"/>
      <c r="E680" s="270"/>
      <c r="F680" s="270"/>
      <c r="G680" s="270"/>
      <c r="H680" s="270"/>
      <c r="I680" s="94"/>
      <c r="J680" s="94"/>
    </row>
    <row r="681" ht="15.75" customHeight="1">
      <c r="A681" s="94"/>
      <c r="B681" s="94"/>
      <c r="C681" s="94"/>
      <c r="D681" s="270"/>
      <c r="E681" s="270"/>
      <c r="F681" s="270"/>
      <c r="G681" s="270"/>
      <c r="H681" s="270"/>
      <c r="I681" s="94"/>
      <c r="J681" s="94"/>
    </row>
    <row r="682" ht="15.75" customHeight="1">
      <c r="A682" s="94"/>
      <c r="B682" s="94"/>
      <c r="C682" s="94"/>
      <c r="D682" s="270"/>
      <c r="E682" s="270"/>
      <c r="F682" s="270"/>
      <c r="G682" s="270"/>
      <c r="H682" s="270"/>
      <c r="I682" s="94"/>
      <c r="J682" s="94"/>
    </row>
    <row r="683" ht="15.75" customHeight="1">
      <c r="A683" s="94"/>
      <c r="B683" s="94"/>
      <c r="C683" s="94"/>
      <c r="D683" s="270"/>
      <c r="E683" s="270"/>
      <c r="F683" s="270"/>
      <c r="G683" s="270"/>
      <c r="H683" s="270"/>
      <c r="I683" s="94"/>
      <c r="J683" s="94"/>
    </row>
    <row r="684" ht="15.75" customHeight="1">
      <c r="A684" s="94"/>
      <c r="B684" s="94"/>
      <c r="C684" s="94"/>
      <c r="D684" s="270"/>
      <c r="E684" s="270"/>
      <c r="F684" s="270"/>
      <c r="G684" s="270"/>
      <c r="H684" s="270"/>
      <c r="I684" s="94"/>
      <c r="J684" s="94"/>
    </row>
    <row r="685" ht="15.75" customHeight="1">
      <c r="A685" s="94"/>
      <c r="B685" s="94"/>
      <c r="C685" s="94"/>
      <c r="D685" s="270"/>
      <c r="E685" s="270"/>
      <c r="F685" s="270"/>
      <c r="G685" s="270"/>
      <c r="H685" s="270"/>
      <c r="I685" s="94"/>
      <c r="J685" s="94"/>
    </row>
    <row r="686" ht="15.75" customHeight="1">
      <c r="A686" s="94"/>
      <c r="B686" s="94"/>
      <c r="C686" s="94"/>
      <c r="D686" s="270"/>
      <c r="E686" s="270"/>
      <c r="F686" s="270"/>
      <c r="G686" s="270"/>
      <c r="H686" s="270"/>
      <c r="I686" s="94"/>
      <c r="J686" s="94"/>
    </row>
    <row r="687" ht="15.75" customHeight="1">
      <c r="A687" s="94"/>
      <c r="B687" s="94"/>
      <c r="C687" s="94"/>
      <c r="D687" s="270"/>
      <c r="E687" s="270"/>
      <c r="F687" s="270"/>
      <c r="G687" s="270"/>
      <c r="H687" s="270"/>
      <c r="I687" s="94"/>
      <c r="J687" s="94"/>
    </row>
    <row r="688" ht="15.75" customHeight="1">
      <c r="A688" s="94"/>
      <c r="B688" s="94"/>
      <c r="C688" s="94"/>
      <c r="D688" s="270"/>
      <c r="E688" s="270"/>
      <c r="F688" s="270"/>
      <c r="G688" s="270"/>
      <c r="H688" s="270"/>
      <c r="I688" s="94"/>
      <c r="J688" s="94"/>
    </row>
    <row r="689" ht="15.75" customHeight="1">
      <c r="A689" s="94"/>
      <c r="B689" s="94"/>
      <c r="C689" s="94"/>
      <c r="D689" s="270"/>
      <c r="E689" s="270"/>
      <c r="F689" s="270"/>
      <c r="G689" s="270"/>
      <c r="H689" s="270"/>
      <c r="I689" s="94"/>
      <c r="J689" s="94"/>
    </row>
    <row r="690" ht="15.75" customHeight="1">
      <c r="A690" s="94"/>
      <c r="B690" s="94"/>
      <c r="C690" s="94"/>
      <c r="D690" s="270"/>
      <c r="E690" s="270"/>
      <c r="F690" s="270"/>
      <c r="G690" s="270"/>
      <c r="H690" s="270"/>
      <c r="I690" s="94"/>
      <c r="J690" s="94"/>
    </row>
    <row r="691" ht="15.75" customHeight="1">
      <c r="A691" s="94"/>
      <c r="B691" s="94"/>
      <c r="C691" s="94"/>
      <c r="D691" s="270"/>
      <c r="E691" s="270"/>
      <c r="F691" s="270"/>
      <c r="G691" s="270"/>
      <c r="H691" s="270"/>
      <c r="I691" s="94"/>
      <c r="J691" s="94"/>
    </row>
    <row r="692" ht="15.75" customHeight="1">
      <c r="A692" s="94"/>
      <c r="B692" s="94"/>
      <c r="C692" s="94"/>
      <c r="D692" s="270"/>
      <c r="E692" s="270"/>
      <c r="F692" s="270"/>
      <c r="G692" s="270"/>
      <c r="H692" s="270"/>
      <c r="I692" s="94"/>
      <c r="J692" s="94"/>
    </row>
    <row r="693" ht="15.75" customHeight="1">
      <c r="A693" s="94"/>
      <c r="B693" s="94"/>
      <c r="C693" s="94"/>
      <c r="D693" s="270"/>
      <c r="E693" s="270"/>
      <c r="F693" s="270"/>
      <c r="G693" s="270"/>
      <c r="H693" s="270"/>
      <c r="I693" s="94"/>
      <c r="J693" s="94"/>
    </row>
    <row r="694" ht="15.75" customHeight="1">
      <c r="A694" s="94"/>
      <c r="B694" s="94"/>
      <c r="C694" s="94"/>
      <c r="D694" s="270"/>
      <c r="E694" s="270"/>
      <c r="F694" s="270"/>
      <c r="G694" s="270"/>
      <c r="H694" s="270"/>
      <c r="I694" s="94"/>
      <c r="J694" s="94"/>
    </row>
    <row r="695" ht="15.75" customHeight="1">
      <c r="A695" s="94"/>
      <c r="B695" s="94"/>
      <c r="C695" s="94"/>
      <c r="D695" s="270"/>
      <c r="E695" s="270"/>
      <c r="F695" s="270"/>
      <c r="G695" s="270"/>
      <c r="H695" s="270"/>
      <c r="I695" s="94"/>
      <c r="J695" s="94"/>
    </row>
    <row r="696" ht="15.75" customHeight="1">
      <c r="A696" s="94"/>
      <c r="B696" s="94"/>
      <c r="C696" s="94"/>
      <c r="D696" s="270"/>
      <c r="E696" s="270"/>
      <c r="F696" s="270"/>
      <c r="G696" s="270"/>
      <c r="H696" s="270"/>
      <c r="I696" s="94"/>
      <c r="J696" s="94"/>
    </row>
    <row r="697" ht="15.75" customHeight="1">
      <c r="A697" s="94"/>
      <c r="B697" s="94"/>
      <c r="C697" s="94"/>
      <c r="D697" s="270"/>
      <c r="E697" s="270"/>
      <c r="F697" s="270"/>
      <c r="G697" s="270"/>
      <c r="H697" s="270"/>
      <c r="I697" s="94"/>
      <c r="J697" s="94"/>
    </row>
    <row r="698" ht="15.75" customHeight="1">
      <c r="A698" s="94"/>
      <c r="B698" s="94"/>
      <c r="C698" s="94"/>
      <c r="D698" s="270"/>
      <c r="E698" s="270"/>
      <c r="F698" s="270"/>
      <c r="G698" s="270"/>
      <c r="H698" s="270"/>
      <c r="I698" s="94"/>
      <c r="J698" s="94"/>
    </row>
    <row r="699" ht="15.75" customHeight="1">
      <c r="A699" s="94"/>
      <c r="B699" s="94"/>
      <c r="C699" s="94"/>
      <c r="D699" s="270"/>
      <c r="E699" s="270"/>
      <c r="F699" s="270"/>
      <c r="G699" s="270"/>
      <c r="H699" s="270"/>
      <c r="I699" s="94"/>
      <c r="J699" s="94"/>
    </row>
    <row r="700" ht="15.75" customHeight="1">
      <c r="A700" s="94"/>
      <c r="B700" s="94"/>
      <c r="C700" s="94"/>
      <c r="D700" s="270"/>
      <c r="E700" s="270"/>
      <c r="F700" s="270"/>
      <c r="G700" s="270"/>
      <c r="H700" s="270"/>
      <c r="I700" s="94"/>
      <c r="J700" s="94"/>
    </row>
    <row r="701" ht="15.75" customHeight="1">
      <c r="A701" s="94"/>
      <c r="B701" s="94"/>
      <c r="C701" s="94"/>
      <c r="D701" s="270"/>
      <c r="E701" s="270"/>
      <c r="F701" s="270"/>
      <c r="G701" s="270"/>
      <c r="H701" s="270"/>
      <c r="I701" s="94"/>
      <c r="J701" s="94"/>
    </row>
    <row r="702" ht="15.75" customHeight="1">
      <c r="A702" s="94"/>
      <c r="B702" s="94"/>
      <c r="C702" s="94"/>
      <c r="D702" s="270"/>
      <c r="E702" s="270"/>
      <c r="F702" s="270"/>
      <c r="G702" s="270"/>
      <c r="H702" s="270"/>
      <c r="I702" s="94"/>
      <c r="J702" s="94"/>
    </row>
    <row r="703" ht="15.75" customHeight="1">
      <c r="A703" s="94"/>
      <c r="B703" s="94"/>
      <c r="C703" s="94"/>
      <c r="D703" s="270"/>
      <c r="E703" s="270"/>
      <c r="F703" s="270"/>
      <c r="G703" s="270"/>
      <c r="H703" s="270"/>
      <c r="I703" s="94"/>
      <c r="J703" s="94"/>
    </row>
    <row r="704" ht="15.75" customHeight="1">
      <c r="A704" s="94"/>
      <c r="B704" s="94"/>
      <c r="C704" s="94"/>
      <c r="D704" s="270"/>
      <c r="E704" s="270"/>
      <c r="F704" s="270"/>
      <c r="G704" s="270"/>
      <c r="H704" s="270"/>
      <c r="I704" s="94"/>
      <c r="J704" s="94"/>
    </row>
    <row r="705" ht="15.75" customHeight="1">
      <c r="A705" s="94"/>
      <c r="B705" s="94"/>
      <c r="C705" s="94"/>
      <c r="D705" s="270"/>
      <c r="E705" s="270"/>
      <c r="F705" s="270"/>
      <c r="G705" s="270"/>
      <c r="H705" s="270"/>
      <c r="I705" s="94"/>
      <c r="J705" s="94"/>
    </row>
    <row r="706" ht="15.75" customHeight="1">
      <c r="A706" s="94"/>
      <c r="B706" s="94"/>
      <c r="C706" s="94"/>
      <c r="D706" s="270"/>
      <c r="E706" s="270"/>
      <c r="F706" s="270"/>
      <c r="G706" s="270"/>
      <c r="H706" s="270"/>
      <c r="I706" s="94"/>
      <c r="J706" s="94"/>
    </row>
    <row r="707" ht="15.75" customHeight="1">
      <c r="A707" s="94"/>
      <c r="B707" s="94"/>
      <c r="C707" s="94"/>
      <c r="D707" s="270"/>
      <c r="E707" s="270"/>
      <c r="F707" s="270"/>
      <c r="G707" s="270"/>
      <c r="H707" s="270"/>
      <c r="I707" s="94"/>
      <c r="J707" s="94"/>
    </row>
    <row r="708" ht="15.75" customHeight="1">
      <c r="A708" s="94"/>
      <c r="B708" s="94"/>
      <c r="C708" s="94"/>
      <c r="D708" s="270"/>
      <c r="E708" s="270"/>
      <c r="F708" s="270"/>
      <c r="G708" s="270"/>
      <c r="H708" s="270"/>
      <c r="I708" s="94"/>
      <c r="J708" s="94"/>
    </row>
    <row r="709" ht="15.75" customHeight="1">
      <c r="A709" s="94"/>
      <c r="B709" s="94"/>
      <c r="C709" s="94"/>
      <c r="D709" s="270"/>
      <c r="E709" s="270"/>
      <c r="F709" s="270"/>
      <c r="G709" s="270"/>
      <c r="H709" s="270"/>
      <c r="I709" s="94"/>
      <c r="J709" s="94"/>
    </row>
    <row r="710" ht="15.75" customHeight="1">
      <c r="A710" s="94"/>
      <c r="B710" s="94"/>
      <c r="C710" s="94"/>
      <c r="D710" s="270"/>
      <c r="E710" s="270"/>
      <c r="F710" s="270"/>
      <c r="G710" s="270"/>
      <c r="H710" s="270"/>
      <c r="I710" s="94"/>
      <c r="J710" s="94"/>
    </row>
    <row r="711" ht="15.75" customHeight="1">
      <c r="A711" s="94"/>
      <c r="B711" s="94"/>
      <c r="C711" s="94"/>
      <c r="D711" s="270"/>
      <c r="E711" s="270"/>
      <c r="F711" s="270"/>
      <c r="G711" s="270"/>
      <c r="H711" s="270"/>
      <c r="I711" s="94"/>
      <c r="J711" s="94"/>
    </row>
    <row r="712" ht="15.75" customHeight="1">
      <c r="A712" s="94"/>
      <c r="B712" s="94"/>
      <c r="C712" s="94"/>
      <c r="D712" s="270"/>
      <c r="E712" s="270"/>
      <c r="F712" s="270"/>
      <c r="G712" s="270"/>
      <c r="H712" s="270"/>
      <c r="I712" s="94"/>
      <c r="J712" s="94"/>
    </row>
    <row r="713" ht="15.75" customHeight="1">
      <c r="A713" s="94"/>
      <c r="B713" s="94"/>
      <c r="C713" s="94"/>
      <c r="D713" s="270"/>
      <c r="E713" s="270"/>
      <c r="F713" s="270"/>
      <c r="G713" s="270"/>
      <c r="H713" s="270"/>
      <c r="I713" s="94"/>
      <c r="J713" s="94"/>
    </row>
    <row r="714" ht="15.75" customHeight="1">
      <c r="A714" s="94"/>
      <c r="B714" s="94"/>
      <c r="C714" s="94"/>
      <c r="D714" s="270"/>
      <c r="E714" s="270"/>
      <c r="F714" s="270"/>
      <c r="G714" s="270"/>
      <c r="H714" s="270"/>
      <c r="I714" s="94"/>
      <c r="J714" s="94"/>
    </row>
    <row r="715" ht="15.75" customHeight="1">
      <c r="A715" s="94"/>
      <c r="B715" s="94"/>
      <c r="C715" s="94"/>
      <c r="D715" s="270"/>
      <c r="E715" s="270"/>
      <c r="F715" s="270"/>
      <c r="G715" s="270"/>
      <c r="H715" s="270"/>
      <c r="I715" s="94"/>
      <c r="J715" s="94"/>
    </row>
    <row r="716" ht="15.75" customHeight="1">
      <c r="A716" s="94"/>
      <c r="B716" s="94"/>
      <c r="C716" s="94"/>
      <c r="D716" s="270"/>
      <c r="E716" s="270"/>
      <c r="F716" s="270"/>
      <c r="G716" s="270"/>
      <c r="H716" s="270"/>
      <c r="I716" s="94"/>
      <c r="J716" s="94"/>
    </row>
    <row r="717" ht="15.75" customHeight="1">
      <c r="A717" s="94"/>
      <c r="B717" s="94"/>
      <c r="C717" s="94"/>
      <c r="D717" s="270"/>
      <c r="E717" s="270"/>
      <c r="F717" s="270"/>
      <c r="G717" s="270"/>
      <c r="H717" s="270"/>
      <c r="I717" s="94"/>
      <c r="J717" s="94"/>
    </row>
    <row r="718" ht="15.75" customHeight="1">
      <c r="A718" s="94"/>
      <c r="B718" s="94"/>
      <c r="C718" s="94"/>
      <c r="D718" s="270"/>
      <c r="E718" s="270"/>
      <c r="F718" s="270"/>
      <c r="G718" s="270"/>
      <c r="H718" s="270"/>
      <c r="I718" s="94"/>
      <c r="J718" s="94"/>
    </row>
    <row r="719" ht="15.75" customHeight="1">
      <c r="A719" s="94"/>
      <c r="B719" s="94"/>
      <c r="C719" s="94"/>
      <c r="D719" s="270"/>
      <c r="E719" s="270"/>
      <c r="F719" s="270"/>
      <c r="G719" s="270"/>
      <c r="H719" s="270"/>
      <c r="I719" s="94"/>
      <c r="J719" s="94"/>
    </row>
    <row r="720" ht="15.75" customHeight="1">
      <c r="A720" s="94"/>
      <c r="B720" s="94"/>
      <c r="C720" s="94"/>
      <c r="D720" s="270"/>
      <c r="E720" s="270"/>
      <c r="F720" s="270"/>
      <c r="G720" s="270"/>
      <c r="H720" s="270"/>
      <c r="I720" s="94"/>
      <c r="J720" s="94"/>
    </row>
    <row r="721" ht="15.75" customHeight="1">
      <c r="A721" s="94"/>
      <c r="B721" s="94"/>
      <c r="C721" s="94"/>
      <c r="D721" s="270"/>
      <c r="E721" s="270"/>
      <c r="F721" s="270"/>
      <c r="G721" s="270"/>
      <c r="H721" s="270"/>
      <c r="I721" s="94"/>
      <c r="J721" s="94"/>
    </row>
    <row r="722" ht="15.75" customHeight="1">
      <c r="A722" s="94"/>
      <c r="B722" s="94"/>
      <c r="C722" s="94"/>
      <c r="D722" s="270"/>
      <c r="E722" s="270"/>
      <c r="F722" s="270"/>
      <c r="G722" s="270"/>
      <c r="H722" s="270"/>
      <c r="I722" s="94"/>
      <c r="J722" s="94"/>
    </row>
    <row r="723" ht="15.75" customHeight="1">
      <c r="A723" s="94"/>
      <c r="B723" s="94"/>
      <c r="C723" s="94"/>
      <c r="D723" s="270"/>
      <c r="E723" s="270"/>
      <c r="F723" s="270"/>
      <c r="G723" s="270"/>
      <c r="H723" s="270"/>
      <c r="I723" s="94"/>
      <c r="J723" s="94"/>
    </row>
    <row r="724" ht="15.75" customHeight="1">
      <c r="A724" s="94"/>
      <c r="B724" s="94"/>
      <c r="C724" s="94"/>
      <c r="D724" s="270"/>
      <c r="E724" s="270"/>
      <c r="F724" s="270"/>
      <c r="G724" s="270"/>
      <c r="H724" s="270"/>
      <c r="I724" s="94"/>
      <c r="J724" s="94"/>
    </row>
    <row r="725" ht="15.75" customHeight="1">
      <c r="A725" s="94"/>
      <c r="B725" s="94"/>
      <c r="C725" s="94"/>
      <c r="D725" s="270"/>
      <c r="E725" s="270"/>
      <c r="F725" s="270"/>
      <c r="G725" s="270"/>
      <c r="H725" s="270"/>
      <c r="I725" s="94"/>
      <c r="J725" s="94"/>
    </row>
    <row r="726" ht="15.75" customHeight="1">
      <c r="A726" s="94"/>
      <c r="B726" s="94"/>
      <c r="C726" s="94"/>
      <c r="D726" s="270"/>
      <c r="E726" s="270"/>
      <c r="F726" s="270"/>
      <c r="G726" s="270"/>
      <c r="H726" s="270"/>
      <c r="I726" s="94"/>
      <c r="J726" s="94"/>
    </row>
    <row r="727" ht="15.75" customHeight="1">
      <c r="A727" s="94"/>
      <c r="B727" s="94"/>
      <c r="C727" s="94"/>
      <c r="D727" s="270"/>
      <c r="E727" s="270"/>
      <c r="F727" s="270"/>
      <c r="G727" s="270"/>
      <c r="H727" s="270"/>
      <c r="I727" s="94"/>
      <c r="J727" s="94"/>
    </row>
    <row r="728" ht="15.75" customHeight="1">
      <c r="A728" s="94"/>
      <c r="B728" s="94"/>
      <c r="C728" s="94"/>
      <c r="D728" s="270"/>
      <c r="E728" s="270"/>
      <c r="F728" s="270"/>
      <c r="G728" s="270"/>
      <c r="H728" s="270"/>
      <c r="I728" s="94"/>
      <c r="J728" s="94"/>
    </row>
    <row r="729" ht="15.75" customHeight="1">
      <c r="A729" s="94"/>
      <c r="B729" s="94"/>
      <c r="C729" s="94"/>
      <c r="D729" s="270"/>
      <c r="E729" s="270"/>
      <c r="F729" s="270"/>
      <c r="G729" s="270"/>
      <c r="H729" s="270"/>
      <c r="I729" s="94"/>
      <c r="J729" s="94"/>
    </row>
    <row r="730" ht="15.75" customHeight="1">
      <c r="A730" s="94"/>
      <c r="B730" s="94"/>
      <c r="C730" s="94"/>
      <c r="D730" s="270"/>
      <c r="E730" s="270"/>
      <c r="F730" s="270"/>
      <c r="G730" s="270"/>
      <c r="H730" s="270"/>
      <c r="I730" s="94"/>
      <c r="J730" s="94"/>
    </row>
    <row r="731" ht="15.75" customHeight="1">
      <c r="A731" s="94"/>
      <c r="B731" s="94"/>
      <c r="C731" s="94"/>
      <c r="D731" s="270"/>
      <c r="E731" s="270"/>
      <c r="F731" s="270"/>
      <c r="G731" s="270"/>
      <c r="H731" s="270"/>
      <c r="I731" s="94"/>
      <c r="J731" s="94"/>
    </row>
    <row r="732" ht="15.75" customHeight="1">
      <c r="A732" s="94"/>
      <c r="B732" s="94"/>
      <c r="C732" s="94"/>
      <c r="D732" s="270"/>
      <c r="E732" s="270"/>
      <c r="F732" s="270"/>
      <c r="G732" s="270"/>
      <c r="H732" s="270"/>
      <c r="I732" s="94"/>
      <c r="J732" s="94"/>
    </row>
    <row r="733" ht="15.75" customHeight="1">
      <c r="A733" s="94"/>
      <c r="B733" s="94"/>
      <c r="C733" s="94"/>
      <c r="D733" s="270"/>
      <c r="E733" s="270"/>
      <c r="F733" s="270"/>
      <c r="G733" s="270"/>
      <c r="H733" s="270"/>
      <c r="I733" s="94"/>
      <c r="J733" s="94"/>
    </row>
    <row r="734" ht="15.75" customHeight="1">
      <c r="A734" s="94"/>
      <c r="B734" s="94"/>
      <c r="C734" s="94"/>
      <c r="D734" s="270"/>
      <c r="E734" s="270"/>
      <c r="F734" s="270"/>
      <c r="G734" s="270"/>
      <c r="H734" s="270"/>
      <c r="I734" s="94"/>
      <c r="J734" s="94"/>
    </row>
    <row r="735" ht="15.75" customHeight="1">
      <c r="A735" s="94"/>
      <c r="B735" s="94"/>
      <c r="C735" s="94"/>
      <c r="D735" s="270"/>
      <c r="E735" s="270"/>
      <c r="F735" s="270"/>
      <c r="G735" s="270"/>
      <c r="H735" s="270"/>
      <c r="I735" s="94"/>
      <c r="J735" s="94"/>
    </row>
    <row r="736" ht="15.75" customHeight="1">
      <c r="A736" s="94"/>
      <c r="B736" s="94"/>
      <c r="C736" s="94"/>
      <c r="D736" s="270"/>
      <c r="E736" s="270"/>
      <c r="F736" s="270"/>
      <c r="G736" s="270"/>
      <c r="H736" s="270"/>
      <c r="I736" s="94"/>
      <c r="J736" s="94"/>
    </row>
    <row r="737" ht="15.75" customHeight="1">
      <c r="A737" s="94"/>
      <c r="B737" s="94"/>
      <c r="C737" s="94"/>
      <c r="D737" s="270"/>
      <c r="E737" s="270"/>
      <c r="F737" s="270"/>
      <c r="G737" s="270"/>
      <c r="H737" s="270"/>
      <c r="I737" s="94"/>
      <c r="J737" s="94"/>
    </row>
    <row r="738" ht="15.75" customHeight="1">
      <c r="A738" s="94"/>
      <c r="B738" s="94"/>
      <c r="C738" s="94"/>
      <c r="D738" s="270"/>
      <c r="E738" s="270"/>
      <c r="F738" s="270"/>
      <c r="G738" s="270"/>
      <c r="H738" s="270"/>
      <c r="I738" s="94"/>
      <c r="J738" s="94"/>
    </row>
    <row r="739" ht="15.75" customHeight="1">
      <c r="A739" s="94"/>
      <c r="B739" s="94"/>
      <c r="C739" s="94"/>
      <c r="D739" s="270"/>
      <c r="E739" s="270"/>
      <c r="F739" s="270"/>
      <c r="G739" s="270"/>
      <c r="H739" s="270"/>
      <c r="I739" s="94"/>
      <c r="J739" s="94"/>
    </row>
    <row r="740" ht="15.75" customHeight="1">
      <c r="A740" s="94"/>
      <c r="B740" s="94"/>
      <c r="C740" s="94"/>
      <c r="D740" s="270"/>
      <c r="E740" s="270"/>
      <c r="F740" s="270"/>
      <c r="G740" s="270"/>
      <c r="H740" s="270"/>
      <c r="I740" s="94"/>
      <c r="J740" s="94"/>
    </row>
    <row r="741" ht="15.75" customHeight="1">
      <c r="A741" s="94"/>
      <c r="B741" s="94"/>
      <c r="C741" s="94"/>
      <c r="D741" s="270"/>
      <c r="E741" s="270"/>
      <c r="F741" s="270"/>
      <c r="G741" s="270"/>
      <c r="H741" s="270"/>
      <c r="I741" s="94"/>
      <c r="J741" s="94"/>
    </row>
    <row r="742" ht="15.75" customHeight="1">
      <c r="A742" s="94"/>
      <c r="B742" s="94"/>
      <c r="C742" s="94"/>
      <c r="D742" s="270"/>
      <c r="E742" s="270"/>
      <c r="F742" s="270"/>
      <c r="G742" s="270"/>
      <c r="H742" s="270"/>
      <c r="I742" s="94"/>
      <c r="J742" s="94"/>
    </row>
    <row r="743" ht="15.75" customHeight="1">
      <c r="A743" s="94"/>
      <c r="B743" s="94"/>
      <c r="C743" s="94"/>
      <c r="D743" s="270"/>
      <c r="E743" s="270"/>
      <c r="F743" s="270"/>
      <c r="G743" s="270"/>
      <c r="H743" s="270"/>
      <c r="I743" s="94"/>
      <c r="J743" s="94"/>
    </row>
    <row r="744" ht="15.75" customHeight="1">
      <c r="A744" s="94"/>
      <c r="B744" s="94"/>
      <c r="C744" s="94"/>
      <c r="D744" s="270"/>
      <c r="E744" s="270"/>
      <c r="F744" s="270"/>
      <c r="G744" s="270"/>
      <c r="H744" s="270"/>
      <c r="I744" s="94"/>
      <c r="J744" s="94"/>
    </row>
    <row r="745" ht="15.75" customHeight="1">
      <c r="A745" s="94"/>
      <c r="B745" s="94"/>
      <c r="C745" s="94"/>
      <c r="D745" s="270"/>
      <c r="E745" s="270"/>
      <c r="F745" s="270"/>
      <c r="G745" s="270"/>
      <c r="H745" s="270"/>
      <c r="I745" s="94"/>
      <c r="J745" s="94"/>
    </row>
    <row r="746" ht="15.75" customHeight="1">
      <c r="A746" s="94"/>
      <c r="B746" s="94"/>
      <c r="C746" s="94"/>
      <c r="D746" s="270"/>
      <c r="E746" s="270"/>
      <c r="F746" s="270"/>
      <c r="G746" s="270"/>
      <c r="H746" s="270"/>
      <c r="I746" s="94"/>
      <c r="J746" s="94"/>
    </row>
    <row r="747" ht="15.75" customHeight="1">
      <c r="A747" s="94"/>
      <c r="B747" s="94"/>
      <c r="C747" s="94"/>
      <c r="D747" s="270"/>
      <c r="E747" s="270"/>
      <c r="F747" s="270"/>
      <c r="G747" s="270"/>
      <c r="H747" s="270"/>
      <c r="I747" s="94"/>
      <c r="J747" s="94"/>
    </row>
    <row r="748" ht="15.75" customHeight="1">
      <c r="A748" s="94"/>
      <c r="B748" s="94"/>
      <c r="C748" s="94"/>
      <c r="D748" s="270"/>
      <c r="E748" s="270"/>
      <c r="F748" s="270"/>
      <c r="G748" s="270"/>
      <c r="H748" s="270"/>
      <c r="I748" s="94"/>
      <c r="J748" s="94"/>
    </row>
    <row r="749" ht="15.75" customHeight="1">
      <c r="A749" s="94"/>
      <c r="B749" s="94"/>
      <c r="C749" s="94"/>
      <c r="D749" s="270"/>
      <c r="E749" s="270"/>
      <c r="F749" s="270"/>
      <c r="G749" s="270"/>
      <c r="H749" s="270"/>
      <c r="I749" s="94"/>
      <c r="J749" s="94"/>
    </row>
    <row r="750" ht="15.75" customHeight="1">
      <c r="A750" s="94"/>
      <c r="B750" s="94"/>
      <c r="C750" s="94"/>
      <c r="D750" s="270"/>
      <c r="E750" s="270"/>
      <c r="F750" s="270"/>
      <c r="G750" s="270"/>
      <c r="H750" s="270"/>
      <c r="I750" s="94"/>
      <c r="J750" s="94"/>
    </row>
    <row r="751" ht="15.75" customHeight="1">
      <c r="A751" s="94"/>
      <c r="B751" s="94"/>
      <c r="C751" s="94"/>
      <c r="D751" s="270"/>
      <c r="E751" s="270"/>
      <c r="F751" s="270"/>
      <c r="G751" s="270"/>
      <c r="H751" s="270"/>
      <c r="I751" s="94"/>
      <c r="J751" s="94"/>
    </row>
    <row r="752" ht="15.75" customHeight="1">
      <c r="A752" s="94"/>
      <c r="B752" s="94"/>
      <c r="C752" s="94"/>
      <c r="D752" s="270"/>
      <c r="E752" s="270"/>
      <c r="F752" s="270"/>
      <c r="G752" s="270"/>
      <c r="H752" s="270"/>
      <c r="I752" s="94"/>
      <c r="J752" s="94"/>
    </row>
    <row r="753" ht="15.75" customHeight="1">
      <c r="A753" s="94"/>
      <c r="B753" s="94"/>
      <c r="C753" s="94"/>
      <c r="D753" s="270"/>
      <c r="E753" s="270"/>
      <c r="F753" s="270"/>
      <c r="G753" s="270"/>
      <c r="H753" s="270"/>
      <c r="I753" s="94"/>
      <c r="J753" s="94"/>
    </row>
    <row r="754" ht="15.75" customHeight="1">
      <c r="A754" s="94"/>
      <c r="B754" s="94"/>
      <c r="C754" s="94"/>
      <c r="D754" s="270"/>
      <c r="E754" s="270"/>
      <c r="F754" s="270"/>
      <c r="G754" s="270"/>
      <c r="H754" s="270"/>
      <c r="I754" s="94"/>
      <c r="J754" s="94"/>
    </row>
    <row r="755" ht="15.75" customHeight="1">
      <c r="A755" s="94"/>
      <c r="B755" s="94"/>
      <c r="C755" s="94"/>
      <c r="D755" s="270"/>
      <c r="E755" s="270"/>
      <c r="F755" s="270"/>
      <c r="G755" s="270"/>
      <c r="H755" s="270"/>
      <c r="I755" s="94"/>
      <c r="J755" s="94"/>
    </row>
    <row r="756" ht="15.75" customHeight="1">
      <c r="A756" s="94"/>
      <c r="B756" s="94"/>
      <c r="C756" s="94"/>
      <c r="D756" s="270"/>
      <c r="E756" s="270"/>
      <c r="F756" s="270"/>
      <c r="G756" s="270"/>
      <c r="H756" s="270"/>
      <c r="I756" s="94"/>
      <c r="J756" s="94"/>
    </row>
    <row r="757" ht="15.75" customHeight="1">
      <c r="A757" s="94"/>
      <c r="B757" s="94"/>
      <c r="C757" s="94"/>
      <c r="D757" s="270"/>
      <c r="E757" s="270"/>
      <c r="F757" s="270"/>
      <c r="G757" s="270"/>
      <c r="H757" s="270"/>
      <c r="I757" s="94"/>
      <c r="J757" s="94"/>
    </row>
    <row r="758" ht="15.75" customHeight="1">
      <c r="A758" s="94"/>
      <c r="B758" s="94"/>
      <c r="C758" s="94"/>
      <c r="D758" s="270"/>
      <c r="E758" s="270"/>
      <c r="F758" s="270"/>
      <c r="G758" s="270"/>
      <c r="H758" s="270"/>
      <c r="I758" s="94"/>
      <c r="J758" s="94"/>
    </row>
    <row r="759" ht="15.75" customHeight="1">
      <c r="A759" s="94"/>
      <c r="B759" s="94"/>
      <c r="C759" s="94"/>
      <c r="D759" s="270"/>
      <c r="E759" s="270"/>
      <c r="F759" s="270"/>
      <c r="G759" s="270"/>
      <c r="H759" s="270"/>
      <c r="I759" s="94"/>
      <c r="J759" s="94"/>
    </row>
    <row r="760" ht="15.75" customHeight="1">
      <c r="A760" s="94"/>
      <c r="B760" s="94"/>
      <c r="C760" s="94"/>
      <c r="D760" s="270"/>
      <c r="E760" s="270"/>
      <c r="F760" s="270"/>
      <c r="G760" s="270"/>
      <c r="H760" s="270"/>
      <c r="I760" s="94"/>
      <c r="J760" s="94"/>
    </row>
    <row r="761" ht="15.75" customHeight="1">
      <c r="A761" s="94"/>
      <c r="B761" s="94"/>
      <c r="C761" s="94"/>
      <c r="D761" s="270"/>
      <c r="E761" s="270"/>
      <c r="F761" s="270"/>
      <c r="G761" s="270"/>
      <c r="H761" s="270"/>
      <c r="I761" s="94"/>
      <c r="J761" s="94"/>
    </row>
    <row r="762" ht="15.75" customHeight="1">
      <c r="A762" s="94"/>
      <c r="B762" s="94"/>
      <c r="C762" s="94"/>
      <c r="D762" s="270"/>
      <c r="E762" s="270"/>
      <c r="F762" s="270"/>
      <c r="G762" s="270"/>
      <c r="H762" s="270"/>
      <c r="I762" s="94"/>
      <c r="J762" s="94"/>
    </row>
    <row r="763" ht="15.75" customHeight="1">
      <c r="A763" s="94"/>
      <c r="B763" s="94"/>
      <c r="C763" s="94"/>
      <c r="D763" s="270"/>
      <c r="E763" s="270"/>
      <c r="F763" s="270"/>
      <c r="G763" s="270"/>
      <c r="H763" s="270"/>
      <c r="I763" s="94"/>
      <c r="J763" s="94"/>
    </row>
    <row r="764" ht="15.75" customHeight="1">
      <c r="A764" s="94"/>
      <c r="B764" s="94"/>
      <c r="C764" s="94"/>
      <c r="D764" s="270"/>
      <c r="E764" s="270"/>
      <c r="F764" s="270"/>
      <c r="G764" s="270"/>
      <c r="H764" s="270"/>
      <c r="I764" s="94"/>
      <c r="J764" s="94"/>
    </row>
    <row r="765" ht="15.75" customHeight="1">
      <c r="A765" s="94"/>
      <c r="B765" s="94"/>
      <c r="C765" s="94"/>
      <c r="D765" s="270"/>
      <c r="E765" s="270"/>
      <c r="F765" s="270"/>
      <c r="G765" s="270"/>
      <c r="H765" s="270"/>
      <c r="I765" s="94"/>
      <c r="J765" s="94"/>
    </row>
    <row r="766" ht="15.75" customHeight="1">
      <c r="A766" s="94"/>
      <c r="B766" s="94"/>
      <c r="C766" s="94"/>
      <c r="D766" s="270"/>
      <c r="E766" s="270"/>
      <c r="F766" s="270"/>
      <c r="G766" s="270"/>
      <c r="H766" s="270"/>
      <c r="I766" s="94"/>
      <c r="J766" s="94"/>
    </row>
    <row r="767" ht="15.75" customHeight="1">
      <c r="A767" s="94"/>
      <c r="B767" s="94"/>
      <c r="C767" s="94"/>
      <c r="D767" s="270"/>
      <c r="E767" s="270"/>
      <c r="F767" s="270"/>
      <c r="G767" s="270"/>
      <c r="H767" s="270"/>
      <c r="I767" s="94"/>
      <c r="J767" s="94"/>
    </row>
    <row r="768" ht="15.75" customHeight="1">
      <c r="A768" s="94"/>
      <c r="B768" s="94"/>
      <c r="C768" s="94"/>
      <c r="D768" s="270"/>
      <c r="E768" s="270"/>
      <c r="F768" s="270"/>
      <c r="G768" s="270"/>
      <c r="H768" s="270"/>
      <c r="I768" s="94"/>
      <c r="J768" s="94"/>
    </row>
    <row r="769" ht="15.75" customHeight="1">
      <c r="A769" s="94"/>
      <c r="B769" s="94"/>
      <c r="C769" s="94"/>
      <c r="D769" s="270"/>
      <c r="E769" s="270"/>
      <c r="F769" s="270"/>
      <c r="G769" s="270"/>
      <c r="H769" s="270"/>
      <c r="I769" s="94"/>
      <c r="J769" s="94"/>
    </row>
    <row r="770" ht="15.75" customHeight="1">
      <c r="A770" s="94"/>
      <c r="B770" s="94"/>
      <c r="C770" s="94"/>
      <c r="D770" s="270"/>
      <c r="E770" s="270"/>
      <c r="F770" s="270"/>
      <c r="G770" s="270"/>
      <c r="H770" s="270"/>
      <c r="I770" s="94"/>
      <c r="J770" s="94"/>
    </row>
    <row r="771" ht="15.75" customHeight="1">
      <c r="A771" s="94"/>
      <c r="B771" s="94"/>
      <c r="C771" s="94"/>
      <c r="D771" s="270"/>
      <c r="E771" s="270"/>
      <c r="F771" s="270"/>
      <c r="G771" s="270"/>
      <c r="H771" s="270"/>
      <c r="I771" s="94"/>
      <c r="J771" s="94"/>
    </row>
    <row r="772" ht="15.75" customHeight="1">
      <c r="A772" s="94"/>
      <c r="B772" s="94"/>
      <c r="C772" s="94"/>
      <c r="D772" s="270"/>
      <c r="E772" s="270"/>
      <c r="F772" s="270"/>
      <c r="G772" s="270"/>
      <c r="H772" s="270"/>
      <c r="I772" s="94"/>
      <c r="J772" s="94"/>
    </row>
    <row r="773" ht="15.75" customHeight="1">
      <c r="A773" s="94"/>
      <c r="B773" s="94"/>
      <c r="C773" s="94"/>
      <c r="D773" s="270"/>
      <c r="E773" s="270"/>
      <c r="F773" s="270"/>
      <c r="G773" s="270"/>
      <c r="H773" s="270"/>
      <c r="I773" s="94"/>
      <c r="J773" s="94"/>
    </row>
    <row r="774" ht="15.75" customHeight="1">
      <c r="A774" s="94"/>
      <c r="B774" s="94"/>
      <c r="C774" s="94"/>
      <c r="D774" s="270"/>
      <c r="E774" s="270"/>
      <c r="F774" s="270"/>
      <c r="G774" s="270"/>
      <c r="H774" s="270"/>
      <c r="I774" s="94"/>
      <c r="J774" s="94"/>
    </row>
    <row r="775" ht="15.75" customHeight="1">
      <c r="A775" s="94"/>
      <c r="B775" s="94"/>
      <c r="C775" s="94"/>
      <c r="D775" s="270"/>
      <c r="E775" s="270"/>
      <c r="F775" s="270"/>
      <c r="G775" s="270"/>
      <c r="H775" s="270"/>
      <c r="I775" s="94"/>
      <c r="J775" s="94"/>
    </row>
    <row r="776" ht="15.75" customHeight="1">
      <c r="A776" s="94"/>
      <c r="B776" s="94"/>
      <c r="C776" s="94"/>
      <c r="D776" s="270"/>
      <c r="E776" s="270"/>
      <c r="F776" s="270"/>
      <c r="G776" s="270"/>
      <c r="H776" s="270"/>
      <c r="I776" s="94"/>
      <c r="J776" s="94"/>
    </row>
    <row r="777" ht="15.75" customHeight="1">
      <c r="A777" s="94"/>
      <c r="B777" s="94"/>
      <c r="C777" s="94"/>
      <c r="D777" s="270"/>
      <c r="E777" s="270"/>
      <c r="F777" s="270"/>
      <c r="G777" s="270"/>
      <c r="H777" s="270"/>
      <c r="I777" s="94"/>
      <c r="J777" s="94"/>
    </row>
    <row r="778" ht="15.75" customHeight="1">
      <c r="A778" s="94"/>
      <c r="B778" s="94"/>
      <c r="C778" s="94"/>
      <c r="D778" s="270"/>
      <c r="E778" s="270"/>
      <c r="F778" s="270"/>
      <c r="G778" s="270"/>
      <c r="H778" s="270"/>
      <c r="I778" s="94"/>
      <c r="J778" s="94"/>
    </row>
    <row r="779" ht="15.75" customHeight="1">
      <c r="A779" s="94"/>
      <c r="B779" s="94"/>
      <c r="C779" s="94"/>
      <c r="D779" s="270"/>
      <c r="E779" s="270"/>
      <c r="F779" s="270"/>
      <c r="G779" s="270"/>
      <c r="H779" s="270"/>
      <c r="I779" s="94"/>
      <c r="J779" s="94"/>
    </row>
    <row r="780" ht="15.75" customHeight="1">
      <c r="A780" s="94"/>
      <c r="B780" s="94"/>
      <c r="C780" s="94"/>
      <c r="D780" s="270"/>
      <c r="E780" s="270"/>
      <c r="F780" s="270"/>
      <c r="G780" s="270"/>
      <c r="H780" s="270"/>
      <c r="I780" s="94"/>
      <c r="J780" s="94"/>
    </row>
    <row r="781" ht="15.75" customHeight="1">
      <c r="A781" s="94"/>
      <c r="B781" s="94"/>
      <c r="C781" s="94"/>
      <c r="D781" s="270"/>
      <c r="E781" s="270"/>
      <c r="F781" s="270"/>
      <c r="G781" s="270"/>
      <c r="H781" s="270"/>
      <c r="I781" s="94"/>
      <c r="J781" s="94"/>
    </row>
    <row r="782" ht="15.75" customHeight="1">
      <c r="A782" s="94"/>
      <c r="B782" s="94"/>
      <c r="C782" s="94"/>
      <c r="D782" s="270"/>
      <c r="E782" s="270"/>
      <c r="F782" s="270"/>
      <c r="G782" s="270"/>
      <c r="H782" s="270"/>
      <c r="I782" s="94"/>
      <c r="J782" s="94"/>
    </row>
    <row r="783" ht="15.75" customHeight="1">
      <c r="A783" s="94"/>
      <c r="B783" s="94"/>
      <c r="C783" s="94"/>
      <c r="D783" s="270"/>
      <c r="E783" s="270"/>
      <c r="F783" s="270"/>
      <c r="G783" s="270"/>
      <c r="H783" s="270"/>
      <c r="I783" s="94"/>
      <c r="J783" s="94"/>
    </row>
    <row r="784" ht="15.75" customHeight="1">
      <c r="A784" s="94"/>
      <c r="B784" s="94"/>
      <c r="C784" s="94"/>
      <c r="D784" s="270"/>
      <c r="E784" s="270"/>
      <c r="F784" s="270"/>
      <c r="G784" s="270"/>
      <c r="H784" s="270"/>
      <c r="I784" s="94"/>
      <c r="J784" s="94"/>
    </row>
    <row r="785" ht="15.75" customHeight="1">
      <c r="A785" s="94"/>
      <c r="B785" s="94"/>
      <c r="C785" s="94"/>
      <c r="D785" s="270"/>
      <c r="E785" s="270"/>
      <c r="F785" s="270"/>
      <c r="G785" s="270"/>
      <c r="H785" s="270"/>
      <c r="I785" s="94"/>
      <c r="J785" s="94"/>
    </row>
    <row r="786" ht="15.75" customHeight="1">
      <c r="A786" s="94"/>
      <c r="B786" s="94"/>
      <c r="C786" s="94"/>
      <c r="D786" s="270"/>
      <c r="E786" s="270"/>
      <c r="F786" s="270"/>
      <c r="G786" s="270"/>
      <c r="H786" s="270"/>
      <c r="I786" s="94"/>
      <c r="J786" s="94"/>
    </row>
    <row r="787" ht="15.75" customHeight="1">
      <c r="A787" s="94"/>
      <c r="B787" s="94"/>
      <c r="C787" s="94"/>
      <c r="D787" s="270"/>
      <c r="E787" s="270"/>
      <c r="F787" s="270"/>
      <c r="G787" s="270"/>
      <c r="H787" s="270"/>
      <c r="I787" s="94"/>
      <c r="J787" s="94"/>
    </row>
    <row r="788" ht="15.75" customHeight="1">
      <c r="A788" s="94"/>
      <c r="B788" s="94"/>
      <c r="C788" s="94"/>
      <c r="D788" s="270"/>
      <c r="E788" s="270"/>
      <c r="F788" s="270"/>
      <c r="G788" s="270"/>
      <c r="H788" s="270"/>
      <c r="I788" s="94"/>
      <c r="J788" s="94"/>
    </row>
    <row r="789" ht="15.75" customHeight="1">
      <c r="A789" s="94"/>
      <c r="B789" s="94"/>
      <c r="C789" s="94"/>
      <c r="D789" s="270"/>
      <c r="E789" s="270"/>
      <c r="F789" s="270"/>
      <c r="G789" s="270"/>
      <c r="H789" s="270"/>
      <c r="I789" s="94"/>
      <c r="J789" s="94"/>
    </row>
    <row r="790" ht="15.75" customHeight="1">
      <c r="A790" s="94"/>
      <c r="B790" s="94"/>
      <c r="C790" s="94"/>
      <c r="D790" s="270"/>
      <c r="E790" s="270"/>
      <c r="F790" s="270"/>
      <c r="G790" s="270"/>
      <c r="H790" s="270"/>
      <c r="I790" s="94"/>
      <c r="J790" s="94"/>
    </row>
    <row r="791" ht="15.75" customHeight="1">
      <c r="A791" s="94"/>
      <c r="B791" s="94"/>
      <c r="C791" s="94"/>
      <c r="D791" s="270"/>
      <c r="E791" s="270"/>
      <c r="F791" s="270"/>
      <c r="G791" s="270"/>
      <c r="H791" s="270"/>
      <c r="I791" s="94"/>
      <c r="J791" s="94"/>
    </row>
    <row r="792" ht="15.75" customHeight="1">
      <c r="A792" s="94"/>
      <c r="B792" s="94"/>
      <c r="C792" s="94"/>
      <c r="D792" s="270"/>
      <c r="E792" s="270"/>
      <c r="F792" s="270"/>
      <c r="G792" s="270"/>
      <c r="H792" s="270"/>
      <c r="I792" s="94"/>
      <c r="J792" s="94"/>
    </row>
    <row r="793" ht="15.75" customHeight="1">
      <c r="A793" s="94"/>
      <c r="B793" s="94"/>
      <c r="C793" s="94"/>
      <c r="D793" s="270"/>
      <c r="E793" s="270"/>
      <c r="F793" s="270"/>
      <c r="G793" s="270"/>
      <c r="H793" s="270"/>
      <c r="I793" s="94"/>
      <c r="J793" s="94"/>
    </row>
    <row r="794" ht="15.75" customHeight="1">
      <c r="A794" s="94"/>
      <c r="B794" s="94"/>
      <c r="C794" s="94"/>
      <c r="D794" s="270"/>
      <c r="E794" s="270"/>
      <c r="F794" s="270"/>
      <c r="G794" s="270"/>
      <c r="H794" s="270"/>
      <c r="I794" s="94"/>
      <c r="J794" s="94"/>
    </row>
    <row r="795" ht="15.75" customHeight="1">
      <c r="A795" s="94"/>
      <c r="B795" s="94"/>
      <c r="C795" s="94"/>
      <c r="D795" s="270"/>
      <c r="E795" s="270"/>
      <c r="F795" s="270"/>
      <c r="G795" s="270"/>
      <c r="H795" s="270"/>
      <c r="I795" s="94"/>
      <c r="J795" s="94"/>
    </row>
    <row r="796" ht="15.75" customHeight="1">
      <c r="A796" s="94"/>
      <c r="B796" s="94"/>
      <c r="C796" s="94"/>
      <c r="D796" s="270"/>
      <c r="E796" s="270"/>
      <c r="F796" s="270"/>
      <c r="G796" s="270"/>
      <c r="H796" s="270"/>
      <c r="I796" s="94"/>
      <c r="J796" s="94"/>
    </row>
    <row r="797" ht="15.75" customHeight="1">
      <c r="A797" s="94"/>
      <c r="B797" s="94"/>
      <c r="C797" s="94"/>
      <c r="D797" s="270"/>
      <c r="E797" s="270"/>
      <c r="F797" s="270"/>
      <c r="G797" s="270"/>
      <c r="H797" s="270"/>
      <c r="I797" s="94"/>
      <c r="J797" s="94"/>
    </row>
    <row r="798" ht="15.75" customHeight="1">
      <c r="A798" s="94"/>
      <c r="B798" s="94"/>
      <c r="C798" s="94"/>
      <c r="D798" s="270"/>
      <c r="E798" s="270"/>
      <c r="F798" s="270"/>
      <c r="G798" s="270"/>
      <c r="H798" s="270"/>
      <c r="I798" s="94"/>
      <c r="J798" s="94"/>
    </row>
    <row r="799" ht="15.75" customHeight="1">
      <c r="A799" s="94"/>
      <c r="B799" s="94"/>
      <c r="C799" s="94"/>
      <c r="D799" s="270"/>
      <c r="E799" s="270"/>
      <c r="F799" s="270"/>
      <c r="G799" s="270"/>
      <c r="H799" s="270"/>
      <c r="I799" s="94"/>
      <c r="J799" s="94"/>
    </row>
    <row r="800" ht="15.75" customHeight="1">
      <c r="A800" s="94"/>
      <c r="B800" s="94"/>
      <c r="C800" s="94"/>
      <c r="D800" s="270"/>
      <c r="E800" s="270"/>
      <c r="F800" s="270"/>
      <c r="G800" s="270"/>
      <c r="H800" s="270"/>
      <c r="I800" s="94"/>
      <c r="J800" s="94"/>
    </row>
    <row r="801" ht="15.75" customHeight="1">
      <c r="A801" s="94"/>
      <c r="B801" s="94"/>
      <c r="C801" s="94"/>
      <c r="D801" s="270"/>
      <c r="E801" s="270"/>
      <c r="F801" s="270"/>
      <c r="G801" s="270"/>
      <c r="H801" s="270"/>
      <c r="I801" s="94"/>
      <c r="J801" s="94"/>
    </row>
    <row r="802" ht="15.75" customHeight="1">
      <c r="A802" s="94"/>
      <c r="B802" s="94"/>
      <c r="C802" s="94"/>
      <c r="D802" s="270"/>
      <c r="E802" s="270"/>
      <c r="F802" s="270"/>
      <c r="G802" s="270"/>
      <c r="H802" s="270"/>
      <c r="I802" s="94"/>
      <c r="J802" s="94"/>
    </row>
    <row r="803" ht="15.75" customHeight="1">
      <c r="A803" s="94"/>
      <c r="B803" s="94"/>
      <c r="C803" s="94"/>
      <c r="D803" s="270"/>
      <c r="E803" s="270"/>
      <c r="F803" s="270"/>
      <c r="G803" s="270"/>
      <c r="H803" s="270"/>
      <c r="I803" s="94"/>
      <c r="J803" s="94"/>
    </row>
    <row r="804" ht="15.75" customHeight="1">
      <c r="A804" s="94"/>
      <c r="B804" s="94"/>
      <c r="C804" s="94"/>
      <c r="D804" s="270"/>
      <c r="E804" s="270"/>
      <c r="F804" s="270"/>
      <c r="G804" s="270"/>
      <c r="H804" s="270"/>
      <c r="I804" s="94"/>
      <c r="J804" s="94"/>
    </row>
    <row r="805" ht="15.75" customHeight="1">
      <c r="A805" s="94"/>
      <c r="B805" s="94"/>
      <c r="C805" s="94"/>
      <c r="D805" s="270"/>
      <c r="E805" s="270"/>
      <c r="F805" s="270"/>
      <c r="G805" s="270"/>
      <c r="H805" s="270"/>
      <c r="I805" s="94"/>
      <c r="J805" s="94"/>
    </row>
    <row r="806" ht="15.75" customHeight="1">
      <c r="A806" s="94"/>
      <c r="B806" s="94"/>
      <c r="C806" s="94"/>
      <c r="D806" s="270"/>
      <c r="E806" s="270"/>
      <c r="F806" s="270"/>
      <c r="G806" s="270"/>
      <c r="H806" s="270"/>
      <c r="I806" s="94"/>
      <c r="J806" s="94"/>
    </row>
    <row r="807" ht="15.75" customHeight="1">
      <c r="A807" s="94"/>
      <c r="B807" s="94"/>
      <c r="C807" s="94"/>
      <c r="D807" s="270"/>
      <c r="E807" s="270"/>
      <c r="F807" s="270"/>
      <c r="G807" s="270"/>
      <c r="H807" s="270"/>
      <c r="I807" s="94"/>
      <c r="J807" s="94"/>
    </row>
    <row r="808" ht="15.75" customHeight="1">
      <c r="A808" s="94"/>
      <c r="B808" s="94"/>
      <c r="C808" s="94"/>
      <c r="D808" s="270"/>
      <c r="E808" s="270"/>
      <c r="F808" s="270"/>
      <c r="G808" s="270"/>
      <c r="H808" s="270"/>
      <c r="I808" s="94"/>
      <c r="J808" s="94"/>
    </row>
    <row r="809" ht="15.75" customHeight="1">
      <c r="A809" s="94"/>
      <c r="B809" s="94"/>
      <c r="C809" s="94"/>
      <c r="D809" s="270"/>
      <c r="E809" s="270"/>
      <c r="F809" s="270"/>
      <c r="G809" s="270"/>
      <c r="H809" s="270"/>
      <c r="I809" s="94"/>
      <c r="J809" s="94"/>
    </row>
    <row r="810" ht="15.75" customHeight="1">
      <c r="A810" s="94"/>
      <c r="B810" s="94"/>
      <c r="C810" s="94"/>
      <c r="D810" s="270"/>
      <c r="E810" s="270"/>
      <c r="F810" s="270"/>
      <c r="G810" s="270"/>
      <c r="H810" s="270"/>
      <c r="I810" s="94"/>
      <c r="J810" s="94"/>
    </row>
    <row r="811" ht="15.75" customHeight="1">
      <c r="A811" s="94"/>
      <c r="B811" s="94"/>
      <c r="C811" s="94"/>
      <c r="D811" s="270"/>
      <c r="E811" s="270"/>
      <c r="F811" s="270"/>
      <c r="G811" s="270"/>
      <c r="H811" s="270"/>
      <c r="I811" s="94"/>
      <c r="J811" s="94"/>
    </row>
    <row r="812" ht="15.75" customHeight="1">
      <c r="A812" s="94"/>
      <c r="B812" s="94"/>
      <c r="C812" s="94"/>
      <c r="D812" s="270"/>
      <c r="E812" s="270"/>
      <c r="F812" s="270"/>
      <c r="G812" s="270"/>
      <c r="H812" s="270"/>
      <c r="I812" s="94"/>
      <c r="J812" s="94"/>
    </row>
    <row r="813" ht="15.75" customHeight="1">
      <c r="A813" s="94"/>
      <c r="B813" s="94"/>
      <c r="C813" s="94"/>
      <c r="D813" s="270"/>
      <c r="E813" s="270"/>
      <c r="F813" s="270"/>
      <c r="G813" s="270"/>
      <c r="H813" s="270"/>
      <c r="I813" s="94"/>
      <c r="J813" s="94"/>
    </row>
    <row r="814" ht="15.75" customHeight="1">
      <c r="A814" s="94"/>
      <c r="B814" s="94"/>
      <c r="C814" s="94"/>
      <c r="D814" s="270"/>
      <c r="E814" s="270"/>
      <c r="F814" s="270"/>
      <c r="G814" s="270"/>
      <c r="H814" s="270"/>
      <c r="I814" s="94"/>
      <c r="J814" s="94"/>
    </row>
    <row r="815" ht="15.75" customHeight="1">
      <c r="A815" s="94"/>
      <c r="B815" s="94"/>
      <c r="C815" s="94"/>
      <c r="D815" s="270"/>
      <c r="E815" s="270"/>
      <c r="F815" s="270"/>
      <c r="G815" s="270"/>
      <c r="H815" s="270"/>
      <c r="I815" s="94"/>
      <c r="J815" s="94"/>
    </row>
    <row r="816" ht="15.75" customHeight="1">
      <c r="A816" s="94"/>
      <c r="B816" s="94"/>
      <c r="C816" s="94"/>
      <c r="D816" s="270"/>
      <c r="E816" s="270"/>
      <c r="F816" s="270"/>
      <c r="G816" s="270"/>
      <c r="H816" s="270"/>
      <c r="I816" s="94"/>
      <c r="J816" s="94"/>
    </row>
    <row r="817" ht="15.75" customHeight="1">
      <c r="A817" s="94"/>
      <c r="B817" s="94"/>
      <c r="C817" s="94"/>
      <c r="D817" s="270"/>
      <c r="E817" s="270"/>
      <c r="F817" s="270"/>
      <c r="G817" s="270"/>
      <c r="H817" s="270"/>
      <c r="I817" s="94"/>
      <c r="J817" s="94"/>
    </row>
    <row r="818" ht="15.75" customHeight="1">
      <c r="A818" s="94"/>
      <c r="B818" s="94"/>
      <c r="C818" s="94"/>
      <c r="D818" s="270"/>
      <c r="E818" s="270"/>
      <c r="F818" s="270"/>
      <c r="G818" s="270"/>
      <c r="H818" s="270"/>
      <c r="I818" s="94"/>
      <c r="J818" s="94"/>
    </row>
    <row r="819" ht="15.75" customHeight="1">
      <c r="A819" s="94"/>
      <c r="B819" s="94"/>
      <c r="C819" s="94"/>
      <c r="D819" s="270"/>
      <c r="E819" s="270"/>
      <c r="F819" s="270"/>
      <c r="G819" s="270"/>
      <c r="H819" s="270"/>
      <c r="I819" s="94"/>
      <c r="J819" s="94"/>
    </row>
    <row r="820" ht="15.75" customHeight="1">
      <c r="A820" s="94"/>
      <c r="B820" s="94"/>
      <c r="C820" s="94"/>
      <c r="D820" s="270"/>
      <c r="E820" s="270"/>
      <c r="F820" s="270"/>
      <c r="G820" s="270"/>
      <c r="H820" s="270"/>
      <c r="I820" s="94"/>
      <c r="J820" s="94"/>
    </row>
    <row r="821" ht="15.75" customHeight="1">
      <c r="A821" s="94"/>
      <c r="B821" s="94"/>
      <c r="C821" s="94"/>
      <c r="D821" s="270"/>
      <c r="E821" s="270"/>
      <c r="F821" s="270"/>
      <c r="G821" s="270"/>
      <c r="H821" s="270"/>
      <c r="I821" s="94"/>
      <c r="J821" s="94"/>
    </row>
    <row r="822" ht="15.75" customHeight="1">
      <c r="A822" s="94"/>
      <c r="B822" s="94"/>
      <c r="C822" s="94"/>
      <c r="D822" s="270"/>
      <c r="E822" s="270"/>
      <c r="F822" s="270"/>
      <c r="G822" s="270"/>
      <c r="H822" s="270"/>
      <c r="I822" s="94"/>
      <c r="J822" s="94"/>
    </row>
    <row r="823" ht="15.75" customHeight="1">
      <c r="A823" s="94"/>
      <c r="B823" s="94"/>
      <c r="C823" s="94"/>
      <c r="D823" s="270"/>
      <c r="E823" s="270"/>
      <c r="F823" s="270"/>
      <c r="G823" s="270"/>
      <c r="H823" s="270"/>
      <c r="I823" s="94"/>
      <c r="J823" s="94"/>
    </row>
    <row r="824" ht="15.75" customHeight="1">
      <c r="A824" s="94"/>
      <c r="B824" s="94"/>
      <c r="C824" s="94"/>
      <c r="D824" s="270"/>
      <c r="E824" s="270"/>
      <c r="F824" s="270"/>
      <c r="G824" s="270"/>
      <c r="H824" s="270"/>
      <c r="I824" s="94"/>
      <c r="J824" s="94"/>
    </row>
    <row r="825" ht="15.75" customHeight="1">
      <c r="A825" s="94"/>
      <c r="B825" s="94"/>
      <c r="C825" s="94"/>
      <c r="D825" s="270"/>
      <c r="E825" s="270"/>
      <c r="F825" s="270"/>
      <c r="G825" s="270"/>
      <c r="H825" s="270"/>
      <c r="I825" s="94"/>
      <c r="J825" s="94"/>
    </row>
    <row r="826" ht="15.75" customHeight="1">
      <c r="A826" s="94"/>
      <c r="B826" s="94"/>
      <c r="C826" s="94"/>
      <c r="D826" s="270"/>
      <c r="E826" s="270"/>
      <c r="F826" s="270"/>
      <c r="G826" s="270"/>
      <c r="H826" s="270"/>
      <c r="I826" s="94"/>
      <c r="J826" s="94"/>
    </row>
    <row r="827" ht="15.75" customHeight="1">
      <c r="A827" s="94"/>
      <c r="B827" s="94"/>
      <c r="C827" s="94"/>
      <c r="D827" s="270"/>
      <c r="E827" s="270"/>
      <c r="F827" s="270"/>
      <c r="G827" s="270"/>
      <c r="H827" s="270"/>
      <c r="I827" s="94"/>
      <c r="J827" s="94"/>
    </row>
    <row r="828" ht="15.75" customHeight="1">
      <c r="A828" s="94"/>
      <c r="B828" s="94"/>
      <c r="C828" s="94"/>
      <c r="D828" s="270"/>
      <c r="E828" s="270"/>
      <c r="F828" s="270"/>
      <c r="G828" s="270"/>
      <c r="H828" s="270"/>
      <c r="I828" s="94"/>
      <c r="J828" s="94"/>
    </row>
    <row r="829" ht="15.75" customHeight="1">
      <c r="A829" s="94"/>
      <c r="B829" s="94"/>
      <c r="C829" s="94"/>
      <c r="D829" s="270"/>
      <c r="E829" s="270"/>
      <c r="F829" s="270"/>
      <c r="G829" s="270"/>
      <c r="H829" s="270"/>
      <c r="I829" s="94"/>
      <c r="J829" s="94"/>
    </row>
    <row r="830" ht="15.75" customHeight="1">
      <c r="A830" s="94"/>
      <c r="B830" s="94"/>
      <c r="C830" s="94"/>
      <c r="D830" s="270"/>
      <c r="E830" s="270"/>
      <c r="F830" s="270"/>
      <c r="G830" s="270"/>
      <c r="H830" s="270"/>
      <c r="I830" s="94"/>
      <c r="J830" s="94"/>
    </row>
    <row r="831" ht="15.75" customHeight="1">
      <c r="A831" s="94"/>
      <c r="B831" s="94"/>
      <c r="C831" s="94"/>
      <c r="D831" s="270"/>
      <c r="E831" s="270"/>
      <c r="F831" s="270"/>
      <c r="G831" s="270"/>
      <c r="H831" s="270"/>
      <c r="I831" s="94"/>
      <c r="J831" s="94"/>
    </row>
    <row r="832" ht="15.75" customHeight="1">
      <c r="A832" s="94"/>
      <c r="B832" s="94"/>
      <c r="C832" s="94"/>
      <c r="D832" s="270"/>
      <c r="E832" s="270"/>
      <c r="F832" s="270"/>
      <c r="G832" s="270"/>
      <c r="H832" s="270"/>
      <c r="I832" s="94"/>
      <c r="J832" s="94"/>
    </row>
    <row r="833" ht="15.75" customHeight="1">
      <c r="A833" s="94"/>
      <c r="B833" s="94"/>
      <c r="C833" s="94"/>
      <c r="D833" s="270"/>
      <c r="E833" s="270"/>
      <c r="F833" s="270"/>
      <c r="G833" s="270"/>
      <c r="H833" s="270"/>
      <c r="I833" s="94"/>
      <c r="J833" s="94"/>
    </row>
    <row r="834" ht="15.75" customHeight="1">
      <c r="A834" s="94"/>
      <c r="B834" s="94"/>
      <c r="C834" s="94"/>
      <c r="D834" s="270"/>
      <c r="E834" s="270"/>
      <c r="F834" s="270"/>
      <c r="G834" s="270"/>
      <c r="H834" s="270"/>
      <c r="I834" s="94"/>
      <c r="J834" s="94"/>
    </row>
    <row r="835" ht="15.75" customHeight="1">
      <c r="A835" s="94"/>
      <c r="B835" s="94"/>
      <c r="C835" s="94"/>
      <c r="D835" s="270"/>
      <c r="E835" s="270"/>
      <c r="F835" s="270"/>
      <c r="G835" s="270"/>
      <c r="H835" s="270"/>
      <c r="I835" s="94"/>
      <c r="J835" s="94"/>
    </row>
    <row r="836" ht="15.75" customHeight="1">
      <c r="A836" s="94"/>
      <c r="B836" s="94"/>
      <c r="C836" s="94"/>
      <c r="D836" s="270"/>
      <c r="E836" s="270"/>
      <c r="F836" s="270"/>
      <c r="G836" s="270"/>
      <c r="H836" s="270"/>
      <c r="I836" s="94"/>
      <c r="J836" s="94"/>
    </row>
    <row r="837" ht="15.75" customHeight="1">
      <c r="A837" s="94"/>
      <c r="B837" s="94"/>
      <c r="C837" s="94"/>
      <c r="D837" s="270"/>
      <c r="E837" s="270"/>
      <c r="F837" s="270"/>
      <c r="G837" s="270"/>
      <c r="H837" s="270"/>
      <c r="I837" s="94"/>
      <c r="J837" s="94"/>
    </row>
    <row r="838" ht="15.75" customHeight="1">
      <c r="A838" s="94"/>
      <c r="B838" s="94"/>
      <c r="C838" s="94"/>
      <c r="D838" s="270"/>
      <c r="E838" s="270"/>
      <c r="F838" s="270"/>
      <c r="G838" s="270"/>
      <c r="H838" s="270"/>
      <c r="I838" s="94"/>
      <c r="J838" s="94"/>
    </row>
    <row r="839" ht="15.75" customHeight="1">
      <c r="A839" s="94"/>
      <c r="B839" s="94"/>
      <c r="C839" s="94"/>
      <c r="D839" s="270"/>
      <c r="E839" s="270"/>
      <c r="F839" s="270"/>
      <c r="G839" s="270"/>
      <c r="H839" s="270"/>
      <c r="I839" s="94"/>
      <c r="J839" s="94"/>
    </row>
    <row r="840" ht="15.75" customHeight="1">
      <c r="A840" s="94"/>
      <c r="B840" s="94"/>
      <c r="C840" s="94"/>
      <c r="D840" s="270"/>
      <c r="E840" s="270"/>
      <c r="F840" s="270"/>
      <c r="G840" s="270"/>
      <c r="H840" s="270"/>
      <c r="I840" s="94"/>
      <c r="J840" s="94"/>
    </row>
    <row r="841" ht="15.75" customHeight="1">
      <c r="A841" s="94"/>
      <c r="B841" s="94"/>
      <c r="C841" s="94"/>
      <c r="D841" s="270"/>
      <c r="E841" s="270"/>
      <c r="F841" s="270"/>
      <c r="G841" s="270"/>
      <c r="H841" s="270"/>
      <c r="I841" s="94"/>
      <c r="J841" s="94"/>
    </row>
    <row r="842" ht="15.75" customHeight="1">
      <c r="A842" s="94"/>
      <c r="B842" s="94"/>
      <c r="C842" s="94"/>
      <c r="D842" s="270"/>
      <c r="E842" s="270"/>
      <c r="F842" s="270"/>
      <c r="G842" s="270"/>
      <c r="H842" s="270"/>
      <c r="I842" s="94"/>
      <c r="J842" s="94"/>
    </row>
    <row r="843" ht="15.75" customHeight="1">
      <c r="A843" s="94"/>
      <c r="B843" s="94"/>
      <c r="C843" s="94"/>
      <c r="D843" s="270"/>
      <c r="E843" s="270"/>
      <c r="F843" s="270"/>
      <c r="G843" s="270"/>
      <c r="H843" s="270"/>
      <c r="I843" s="94"/>
      <c r="J843" s="94"/>
    </row>
    <row r="844" ht="15.75" customHeight="1">
      <c r="A844" s="94"/>
      <c r="B844" s="94"/>
      <c r="C844" s="94"/>
      <c r="D844" s="270"/>
      <c r="E844" s="270"/>
      <c r="F844" s="270"/>
      <c r="G844" s="270"/>
      <c r="H844" s="270"/>
      <c r="I844" s="94"/>
      <c r="J844" s="94"/>
    </row>
    <row r="845" ht="15.75" customHeight="1">
      <c r="A845" s="94"/>
      <c r="B845" s="94"/>
      <c r="C845" s="94"/>
      <c r="D845" s="270"/>
      <c r="E845" s="270"/>
      <c r="F845" s="270"/>
      <c r="G845" s="270"/>
      <c r="H845" s="270"/>
      <c r="I845" s="94"/>
      <c r="J845" s="94"/>
    </row>
    <row r="846" ht="15.75" customHeight="1">
      <c r="A846" s="94"/>
      <c r="B846" s="94"/>
      <c r="C846" s="94"/>
      <c r="D846" s="270"/>
      <c r="E846" s="270"/>
      <c r="F846" s="270"/>
      <c r="G846" s="270"/>
      <c r="H846" s="270"/>
      <c r="I846" s="94"/>
      <c r="J846" s="94"/>
    </row>
    <row r="847" ht="15.75" customHeight="1">
      <c r="A847" s="94"/>
      <c r="B847" s="94"/>
      <c r="C847" s="94"/>
      <c r="D847" s="270"/>
      <c r="E847" s="270"/>
      <c r="F847" s="270"/>
      <c r="G847" s="270"/>
      <c r="H847" s="270"/>
      <c r="I847" s="94"/>
      <c r="J847" s="94"/>
    </row>
    <row r="848" ht="15.75" customHeight="1">
      <c r="A848" s="94"/>
      <c r="B848" s="94"/>
      <c r="C848" s="94"/>
      <c r="D848" s="270"/>
      <c r="E848" s="270"/>
      <c r="F848" s="270"/>
      <c r="G848" s="270"/>
      <c r="H848" s="270"/>
      <c r="I848" s="94"/>
      <c r="J848" s="94"/>
    </row>
    <row r="849" ht="15.75" customHeight="1">
      <c r="A849" s="94"/>
      <c r="B849" s="94"/>
      <c r="C849" s="94"/>
      <c r="D849" s="270"/>
      <c r="E849" s="270"/>
      <c r="F849" s="270"/>
      <c r="G849" s="270"/>
      <c r="H849" s="270"/>
      <c r="I849" s="94"/>
      <c r="J849" s="94"/>
    </row>
    <row r="850" ht="15.75" customHeight="1">
      <c r="A850" s="94"/>
      <c r="B850" s="94"/>
      <c r="C850" s="94"/>
      <c r="D850" s="270"/>
      <c r="E850" s="270"/>
      <c r="F850" s="270"/>
      <c r="G850" s="270"/>
      <c r="H850" s="270"/>
      <c r="I850" s="94"/>
      <c r="J850" s="94"/>
    </row>
    <row r="851" ht="15.75" customHeight="1">
      <c r="A851" s="94"/>
      <c r="B851" s="94"/>
      <c r="C851" s="94"/>
      <c r="D851" s="270"/>
      <c r="E851" s="270"/>
      <c r="F851" s="270"/>
      <c r="G851" s="270"/>
      <c r="H851" s="270"/>
      <c r="I851" s="94"/>
      <c r="J851" s="94"/>
    </row>
    <row r="852" ht="15.75" customHeight="1">
      <c r="A852" s="94"/>
      <c r="B852" s="94"/>
      <c r="C852" s="94"/>
      <c r="D852" s="270"/>
      <c r="E852" s="270"/>
      <c r="F852" s="270"/>
      <c r="G852" s="270"/>
      <c r="H852" s="270"/>
      <c r="I852" s="94"/>
      <c r="J852" s="94"/>
    </row>
    <row r="853" ht="15.75" customHeight="1">
      <c r="A853" s="94"/>
      <c r="B853" s="94"/>
      <c r="C853" s="94"/>
      <c r="D853" s="270"/>
      <c r="E853" s="270"/>
      <c r="F853" s="270"/>
      <c r="G853" s="270"/>
      <c r="H853" s="270"/>
      <c r="I853" s="94"/>
      <c r="J853" s="94"/>
    </row>
    <row r="854" ht="15.75" customHeight="1">
      <c r="A854" s="94"/>
      <c r="B854" s="94"/>
      <c r="C854" s="94"/>
      <c r="D854" s="270"/>
      <c r="E854" s="270"/>
      <c r="F854" s="270"/>
      <c r="G854" s="270"/>
      <c r="H854" s="270"/>
      <c r="I854" s="94"/>
      <c r="J854" s="94"/>
    </row>
    <row r="855" ht="15.75" customHeight="1">
      <c r="A855" s="94"/>
      <c r="B855" s="94"/>
      <c r="C855" s="94"/>
      <c r="D855" s="270"/>
      <c r="E855" s="270"/>
      <c r="F855" s="270"/>
      <c r="G855" s="270"/>
      <c r="H855" s="270"/>
      <c r="I855" s="94"/>
      <c r="J855" s="94"/>
    </row>
    <row r="856" ht="15.75" customHeight="1">
      <c r="A856" s="94"/>
      <c r="B856" s="94"/>
      <c r="C856" s="94"/>
      <c r="D856" s="270"/>
      <c r="E856" s="270"/>
      <c r="F856" s="270"/>
      <c r="G856" s="270"/>
      <c r="H856" s="270"/>
      <c r="I856" s="94"/>
      <c r="J856" s="94"/>
    </row>
    <row r="857" ht="15.75" customHeight="1">
      <c r="A857" s="94"/>
      <c r="B857" s="94"/>
      <c r="C857" s="94"/>
      <c r="D857" s="270"/>
      <c r="E857" s="270"/>
      <c r="F857" s="270"/>
      <c r="G857" s="270"/>
      <c r="H857" s="270"/>
      <c r="I857" s="94"/>
      <c r="J857" s="94"/>
    </row>
    <row r="858" ht="15.75" customHeight="1">
      <c r="A858" s="94"/>
      <c r="B858" s="94"/>
      <c r="C858" s="94"/>
      <c r="D858" s="270"/>
      <c r="E858" s="270"/>
      <c r="F858" s="270"/>
      <c r="G858" s="270"/>
      <c r="H858" s="270"/>
      <c r="I858" s="94"/>
      <c r="J858" s="94"/>
    </row>
    <row r="859" ht="15.75" customHeight="1">
      <c r="A859" s="94"/>
      <c r="B859" s="94"/>
      <c r="C859" s="94"/>
      <c r="D859" s="270"/>
      <c r="E859" s="270"/>
      <c r="F859" s="270"/>
      <c r="G859" s="270"/>
      <c r="H859" s="270"/>
      <c r="I859" s="94"/>
      <c r="J859" s="94"/>
    </row>
    <row r="860" ht="15.75" customHeight="1">
      <c r="A860" s="94"/>
      <c r="B860" s="94"/>
      <c r="C860" s="94"/>
      <c r="D860" s="270"/>
      <c r="E860" s="270"/>
      <c r="F860" s="270"/>
      <c r="G860" s="270"/>
      <c r="H860" s="270"/>
      <c r="I860" s="94"/>
      <c r="J860" s="94"/>
    </row>
    <row r="861" ht="15.75" customHeight="1">
      <c r="A861" s="94"/>
      <c r="B861" s="94"/>
      <c r="C861" s="94"/>
      <c r="D861" s="270"/>
      <c r="E861" s="270"/>
      <c r="F861" s="270"/>
      <c r="G861" s="270"/>
      <c r="H861" s="270"/>
      <c r="I861" s="94"/>
      <c r="J861" s="94"/>
    </row>
    <row r="862" ht="15.75" customHeight="1">
      <c r="A862" s="94"/>
      <c r="B862" s="94"/>
      <c r="C862" s="94"/>
      <c r="D862" s="270"/>
      <c r="E862" s="270"/>
      <c r="F862" s="270"/>
      <c r="G862" s="270"/>
      <c r="H862" s="270"/>
      <c r="I862" s="94"/>
      <c r="J862" s="94"/>
    </row>
    <row r="863" ht="15.75" customHeight="1">
      <c r="A863" s="94"/>
      <c r="B863" s="94"/>
      <c r="C863" s="94"/>
      <c r="D863" s="270"/>
      <c r="E863" s="270"/>
      <c r="F863" s="270"/>
      <c r="G863" s="270"/>
      <c r="H863" s="270"/>
      <c r="I863" s="94"/>
      <c r="J863" s="94"/>
    </row>
    <row r="864" ht="15.75" customHeight="1">
      <c r="A864" s="94"/>
      <c r="B864" s="94"/>
      <c r="C864" s="94"/>
      <c r="D864" s="270"/>
      <c r="E864" s="270"/>
      <c r="F864" s="270"/>
      <c r="G864" s="270"/>
      <c r="H864" s="270"/>
      <c r="I864" s="94"/>
      <c r="J864" s="94"/>
    </row>
    <row r="865" ht="15.75" customHeight="1">
      <c r="A865" s="94"/>
      <c r="B865" s="94"/>
      <c r="C865" s="94"/>
      <c r="D865" s="270"/>
      <c r="E865" s="270"/>
      <c r="F865" s="270"/>
      <c r="G865" s="270"/>
      <c r="H865" s="270"/>
      <c r="I865" s="94"/>
      <c r="J865" s="94"/>
    </row>
    <row r="866" ht="15.75" customHeight="1">
      <c r="A866" s="94"/>
      <c r="B866" s="94"/>
      <c r="C866" s="94"/>
      <c r="D866" s="270"/>
      <c r="E866" s="270"/>
      <c r="F866" s="270"/>
      <c r="G866" s="270"/>
      <c r="H866" s="270"/>
      <c r="I866" s="94"/>
      <c r="J866" s="94"/>
    </row>
    <row r="867" ht="15.75" customHeight="1">
      <c r="A867" s="94"/>
      <c r="B867" s="94"/>
      <c r="C867" s="94"/>
      <c r="D867" s="270"/>
      <c r="E867" s="270"/>
      <c r="F867" s="270"/>
      <c r="G867" s="270"/>
      <c r="H867" s="270"/>
      <c r="I867" s="94"/>
      <c r="J867" s="94"/>
    </row>
    <row r="868" ht="15.75" customHeight="1">
      <c r="A868" s="94"/>
      <c r="B868" s="94"/>
      <c r="C868" s="94"/>
      <c r="D868" s="270"/>
      <c r="E868" s="270"/>
      <c r="F868" s="270"/>
      <c r="G868" s="270"/>
      <c r="H868" s="270"/>
      <c r="I868" s="94"/>
      <c r="J868" s="94"/>
    </row>
    <row r="869" ht="15.75" customHeight="1">
      <c r="A869" s="94"/>
      <c r="B869" s="94"/>
      <c r="C869" s="94"/>
      <c r="D869" s="270"/>
      <c r="E869" s="270"/>
      <c r="F869" s="270"/>
      <c r="G869" s="270"/>
      <c r="H869" s="270"/>
      <c r="I869" s="94"/>
      <c r="J869" s="94"/>
    </row>
    <row r="870" ht="15.75" customHeight="1">
      <c r="A870" s="94"/>
      <c r="B870" s="94"/>
      <c r="C870" s="94"/>
      <c r="D870" s="270"/>
      <c r="E870" s="270"/>
      <c r="F870" s="270"/>
      <c r="G870" s="270"/>
      <c r="H870" s="270"/>
      <c r="I870" s="94"/>
      <c r="J870" s="94"/>
    </row>
    <row r="871" ht="15.75" customHeight="1">
      <c r="A871" s="94"/>
      <c r="B871" s="94"/>
      <c r="C871" s="94"/>
      <c r="D871" s="270"/>
      <c r="E871" s="270"/>
      <c r="F871" s="270"/>
      <c r="G871" s="270"/>
      <c r="H871" s="270"/>
      <c r="I871" s="94"/>
      <c r="J871" s="94"/>
    </row>
    <row r="872" ht="15.75" customHeight="1">
      <c r="A872" s="94"/>
      <c r="B872" s="94"/>
      <c r="C872" s="94"/>
      <c r="D872" s="270"/>
      <c r="E872" s="270"/>
      <c r="F872" s="270"/>
      <c r="G872" s="270"/>
      <c r="H872" s="270"/>
      <c r="I872" s="94"/>
      <c r="J872" s="94"/>
    </row>
    <row r="873" ht="15.75" customHeight="1">
      <c r="A873" s="94"/>
      <c r="B873" s="94"/>
      <c r="C873" s="94"/>
      <c r="D873" s="270"/>
      <c r="E873" s="270"/>
      <c r="F873" s="270"/>
      <c r="G873" s="270"/>
      <c r="H873" s="270"/>
      <c r="I873" s="94"/>
      <c r="J873" s="94"/>
    </row>
    <row r="874" ht="15.75" customHeight="1">
      <c r="A874" s="94"/>
      <c r="B874" s="94"/>
      <c r="C874" s="94"/>
      <c r="D874" s="270"/>
      <c r="E874" s="270"/>
      <c r="F874" s="270"/>
      <c r="G874" s="270"/>
      <c r="H874" s="270"/>
      <c r="I874" s="94"/>
      <c r="J874" s="94"/>
    </row>
    <row r="875" ht="15.75" customHeight="1">
      <c r="A875" s="94"/>
      <c r="B875" s="94"/>
      <c r="C875" s="94"/>
      <c r="D875" s="270"/>
      <c r="E875" s="270"/>
      <c r="F875" s="270"/>
      <c r="G875" s="270"/>
      <c r="H875" s="270"/>
      <c r="I875" s="94"/>
      <c r="J875" s="94"/>
    </row>
    <row r="876" ht="15.75" customHeight="1">
      <c r="A876" s="94"/>
      <c r="B876" s="94"/>
      <c r="C876" s="94"/>
      <c r="D876" s="270"/>
      <c r="E876" s="270"/>
      <c r="F876" s="270"/>
      <c r="G876" s="270"/>
      <c r="H876" s="270"/>
      <c r="I876" s="94"/>
      <c r="J876" s="94"/>
    </row>
    <row r="877" ht="15.75" customHeight="1">
      <c r="A877" s="94"/>
      <c r="B877" s="94"/>
      <c r="C877" s="94"/>
      <c r="D877" s="270"/>
      <c r="E877" s="270"/>
      <c r="F877" s="270"/>
      <c r="G877" s="270"/>
      <c r="H877" s="270"/>
      <c r="I877" s="94"/>
      <c r="J877" s="94"/>
    </row>
    <row r="878" ht="15.75" customHeight="1">
      <c r="A878" s="94"/>
      <c r="B878" s="94"/>
      <c r="C878" s="94"/>
      <c r="D878" s="270"/>
      <c r="E878" s="270"/>
      <c r="F878" s="270"/>
      <c r="G878" s="270"/>
      <c r="H878" s="270"/>
      <c r="I878" s="94"/>
      <c r="J878" s="94"/>
    </row>
    <row r="879" ht="15.75" customHeight="1">
      <c r="A879" s="94"/>
      <c r="B879" s="94"/>
      <c r="C879" s="94"/>
      <c r="D879" s="270"/>
      <c r="E879" s="270"/>
      <c r="F879" s="270"/>
      <c r="G879" s="270"/>
      <c r="H879" s="270"/>
      <c r="I879" s="94"/>
      <c r="J879" s="94"/>
    </row>
    <row r="880" ht="15.75" customHeight="1">
      <c r="A880" s="94"/>
      <c r="B880" s="94"/>
      <c r="C880" s="94"/>
      <c r="D880" s="270"/>
      <c r="E880" s="270"/>
      <c r="F880" s="270"/>
      <c r="G880" s="270"/>
      <c r="H880" s="270"/>
      <c r="I880" s="94"/>
      <c r="J880" s="94"/>
    </row>
    <row r="881" ht="15.75" customHeight="1">
      <c r="A881" s="94"/>
      <c r="B881" s="94"/>
      <c r="C881" s="94"/>
      <c r="D881" s="270"/>
      <c r="E881" s="270"/>
      <c r="F881" s="270"/>
      <c r="G881" s="270"/>
      <c r="H881" s="270"/>
      <c r="I881" s="94"/>
      <c r="J881" s="94"/>
    </row>
    <row r="882" ht="15.75" customHeight="1">
      <c r="A882" s="94"/>
      <c r="B882" s="94"/>
      <c r="C882" s="94"/>
      <c r="D882" s="270"/>
      <c r="E882" s="270"/>
      <c r="F882" s="270"/>
      <c r="G882" s="270"/>
      <c r="H882" s="270"/>
      <c r="I882" s="94"/>
      <c r="J882" s="94"/>
    </row>
    <row r="883" ht="15.75" customHeight="1">
      <c r="A883" s="94"/>
      <c r="B883" s="94"/>
      <c r="C883" s="94"/>
      <c r="D883" s="270"/>
      <c r="E883" s="270"/>
      <c r="F883" s="270"/>
      <c r="G883" s="270"/>
      <c r="H883" s="270"/>
      <c r="I883" s="94"/>
      <c r="J883" s="94"/>
    </row>
    <row r="884" ht="15.75" customHeight="1">
      <c r="A884" s="94"/>
      <c r="B884" s="94"/>
      <c r="C884" s="94"/>
      <c r="D884" s="270"/>
      <c r="E884" s="270"/>
      <c r="F884" s="270"/>
      <c r="G884" s="270"/>
      <c r="H884" s="270"/>
      <c r="I884" s="94"/>
      <c r="J884" s="94"/>
    </row>
    <row r="885" ht="15.75" customHeight="1">
      <c r="A885" s="94"/>
      <c r="B885" s="94"/>
      <c r="C885" s="94"/>
      <c r="D885" s="270"/>
      <c r="E885" s="270"/>
      <c r="F885" s="270"/>
      <c r="G885" s="270"/>
      <c r="H885" s="270"/>
      <c r="I885" s="94"/>
      <c r="J885" s="94"/>
    </row>
    <row r="886" ht="15.75" customHeight="1">
      <c r="A886" s="94"/>
      <c r="B886" s="94"/>
      <c r="C886" s="94"/>
      <c r="D886" s="270"/>
      <c r="E886" s="270"/>
      <c r="F886" s="270"/>
      <c r="G886" s="270"/>
      <c r="H886" s="270"/>
      <c r="I886" s="94"/>
      <c r="J886" s="94"/>
    </row>
    <row r="887" ht="15.75" customHeight="1">
      <c r="A887" s="94"/>
      <c r="B887" s="94"/>
      <c r="C887" s="94"/>
      <c r="D887" s="270"/>
      <c r="E887" s="270"/>
      <c r="F887" s="270"/>
      <c r="G887" s="270"/>
      <c r="H887" s="270"/>
      <c r="I887" s="94"/>
      <c r="J887" s="94"/>
    </row>
    <row r="888" ht="15.75" customHeight="1">
      <c r="A888" s="94"/>
      <c r="B888" s="94"/>
      <c r="C888" s="94"/>
      <c r="D888" s="270"/>
      <c r="E888" s="270"/>
      <c r="F888" s="270"/>
      <c r="G888" s="270"/>
      <c r="H888" s="270"/>
      <c r="I888" s="94"/>
      <c r="J888" s="94"/>
    </row>
    <row r="889" ht="15.75" customHeight="1">
      <c r="A889" s="94"/>
      <c r="B889" s="94"/>
      <c r="C889" s="94"/>
      <c r="D889" s="270"/>
      <c r="E889" s="270"/>
      <c r="F889" s="270"/>
      <c r="G889" s="270"/>
      <c r="H889" s="270"/>
      <c r="I889" s="94"/>
      <c r="J889" s="94"/>
    </row>
    <row r="890" ht="15.75" customHeight="1">
      <c r="A890" s="94"/>
      <c r="B890" s="94"/>
      <c r="C890" s="94"/>
      <c r="D890" s="270"/>
      <c r="E890" s="270"/>
      <c r="F890" s="270"/>
      <c r="G890" s="270"/>
      <c r="H890" s="270"/>
      <c r="I890" s="94"/>
      <c r="J890" s="94"/>
    </row>
    <row r="891" ht="15.75" customHeight="1">
      <c r="A891" s="94"/>
      <c r="B891" s="94"/>
      <c r="C891" s="94"/>
      <c r="D891" s="270"/>
      <c r="E891" s="270"/>
      <c r="F891" s="270"/>
      <c r="G891" s="270"/>
      <c r="H891" s="270"/>
      <c r="I891" s="94"/>
      <c r="J891" s="94"/>
    </row>
    <row r="892" ht="15.75" customHeight="1">
      <c r="A892" s="94"/>
      <c r="B892" s="94"/>
      <c r="C892" s="94"/>
      <c r="D892" s="270"/>
      <c r="E892" s="270"/>
      <c r="F892" s="270"/>
      <c r="G892" s="270"/>
      <c r="H892" s="270"/>
      <c r="I892" s="94"/>
      <c r="J892" s="94"/>
    </row>
    <row r="893" ht="15.75" customHeight="1">
      <c r="A893" s="94"/>
      <c r="B893" s="94"/>
      <c r="C893" s="94"/>
      <c r="D893" s="270"/>
      <c r="E893" s="270"/>
      <c r="F893" s="270"/>
      <c r="G893" s="270"/>
      <c r="H893" s="270"/>
      <c r="I893" s="94"/>
      <c r="J893" s="94"/>
    </row>
    <row r="894" ht="15.75" customHeight="1">
      <c r="A894" s="94"/>
      <c r="B894" s="94"/>
      <c r="C894" s="94"/>
      <c r="D894" s="270"/>
      <c r="E894" s="270"/>
      <c r="F894" s="270"/>
      <c r="G894" s="270"/>
      <c r="H894" s="270"/>
      <c r="I894" s="94"/>
      <c r="J894" s="94"/>
    </row>
    <row r="895" ht="15.75" customHeight="1">
      <c r="A895" s="94"/>
      <c r="B895" s="94"/>
      <c r="C895" s="94"/>
      <c r="D895" s="270"/>
      <c r="E895" s="270"/>
      <c r="F895" s="270"/>
      <c r="G895" s="270"/>
      <c r="H895" s="270"/>
      <c r="I895" s="94"/>
      <c r="J895" s="94"/>
    </row>
    <row r="896" ht="15.75" customHeight="1">
      <c r="A896" s="94"/>
      <c r="B896" s="94"/>
      <c r="C896" s="94"/>
      <c r="D896" s="270"/>
      <c r="E896" s="270"/>
      <c r="F896" s="270"/>
      <c r="G896" s="270"/>
      <c r="H896" s="270"/>
      <c r="I896" s="94"/>
      <c r="J896" s="94"/>
    </row>
    <row r="897" ht="15.75" customHeight="1">
      <c r="A897" s="94"/>
      <c r="B897" s="94"/>
      <c r="C897" s="94"/>
      <c r="D897" s="270"/>
      <c r="E897" s="270"/>
      <c r="F897" s="270"/>
      <c r="G897" s="270"/>
      <c r="H897" s="270"/>
      <c r="I897" s="94"/>
      <c r="J897" s="94"/>
    </row>
    <row r="898" ht="15.75" customHeight="1">
      <c r="A898" s="94"/>
      <c r="B898" s="94"/>
      <c r="C898" s="94"/>
      <c r="D898" s="270"/>
      <c r="E898" s="270"/>
      <c r="F898" s="270"/>
      <c r="G898" s="270"/>
      <c r="H898" s="270"/>
      <c r="I898" s="94"/>
      <c r="J898" s="94"/>
    </row>
    <row r="899" ht="15.75" customHeight="1">
      <c r="A899" s="94"/>
      <c r="B899" s="94"/>
      <c r="C899" s="94"/>
      <c r="D899" s="270"/>
      <c r="E899" s="270"/>
      <c r="F899" s="270"/>
      <c r="G899" s="270"/>
      <c r="H899" s="270"/>
      <c r="I899" s="94"/>
      <c r="J899" s="94"/>
    </row>
    <row r="900" ht="15.75" customHeight="1">
      <c r="A900" s="94"/>
      <c r="B900" s="94"/>
      <c r="C900" s="94"/>
      <c r="D900" s="270"/>
      <c r="E900" s="270"/>
      <c r="F900" s="270"/>
      <c r="G900" s="270"/>
      <c r="H900" s="270"/>
      <c r="I900" s="94"/>
      <c r="J900" s="94"/>
    </row>
    <row r="901" ht="15.75" customHeight="1">
      <c r="A901" s="94"/>
      <c r="B901" s="94"/>
      <c r="C901" s="94"/>
      <c r="D901" s="270"/>
      <c r="E901" s="270"/>
      <c r="F901" s="270"/>
      <c r="G901" s="270"/>
      <c r="H901" s="270"/>
      <c r="I901" s="94"/>
      <c r="J901" s="94"/>
    </row>
    <row r="902" ht="15.75" customHeight="1">
      <c r="A902" s="94"/>
      <c r="B902" s="94"/>
      <c r="C902" s="94"/>
      <c r="D902" s="270"/>
      <c r="E902" s="270"/>
      <c r="F902" s="270"/>
      <c r="G902" s="270"/>
      <c r="H902" s="270"/>
      <c r="I902" s="94"/>
      <c r="J902" s="94"/>
    </row>
    <row r="903" ht="15.75" customHeight="1">
      <c r="A903" s="94"/>
      <c r="B903" s="94"/>
      <c r="C903" s="94"/>
      <c r="D903" s="270"/>
      <c r="E903" s="270"/>
      <c r="F903" s="270"/>
      <c r="G903" s="270"/>
      <c r="H903" s="270"/>
      <c r="I903" s="94"/>
      <c r="J903" s="94"/>
    </row>
    <row r="904" ht="15.75" customHeight="1">
      <c r="A904" s="94"/>
      <c r="B904" s="94"/>
      <c r="C904" s="94"/>
      <c r="D904" s="270"/>
      <c r="E904" s="270"/>
      <c r="F904" s="270"/>
      <c r="G904" s="270"/>
      <c r="H904" s="270"/>
      <c r="I904" s="94"/>
      <c r="J904" s="94"/>
    </row>
    <row r="905" ht="15.75" customHeight="1">
      <c r="A905" s="94"/>
      <c r="B905" s="94"/>
      <c r="C905" s="94"/>
      <c r="D905" s="270"/>
      <c r="E905" s="270"/>
      <c r="F905" s="270"/>
      <c r="G905" s="270"/>
      <c r="H905" s="270"/>
      <c r="I905" s="94"/>
      <c r="J905" s="94"/>
    </row>
    <row r="906" ht="15.75" customHeight="1">
      <c r="A906" s="94"/>
      <c r="B906" s="94"/>
      <c r="C906" s="94"/>
      <c r="D906" s="270"/>
      <c r="E906" s="270"/>
      <c r="F906" s="270"/>
      <c r="G906" s="270"/>
      <c r="H906" s="270"/>
      <c r="I906" s="94"/>
      <c r="J906" s="94"/>
    </row>
    <row r="907" ht="15.75" customHeight="1">
      <c r="A907" s="94"/>
      <c r="B907" s="94"/>
      <c r="C907" s="94"/>
      <c r="D907" s="270"/>
      <c r="E907" s="270"/>
      <c r="F907" s="270"/>
      <c r="G907" s="270"/>
      <c r="H907" s="270"/>
      <c r="I907" s="94"/>
      <c r="J907" s="94"/>
    </row>
    <row r="908" ht="15.75" customHeight="1">
      <c r="A908" s="94"/>
      <c r="B908" s="94"/>
      <c r="C908" s="94"/>
      <c r="D908" s="270"/>
      <c r="E908" s="270"/>
      <c r="F908" s="270"/>
      <c r="G908" s="270"/>
      <c r="H908" s="270"/>
      <c r="I908" s="94"/>
      <c r="J908" s="94"/>
    </row>
    <row r="909" ht="15.75" customHeight="1">
      <c r="A909" s="94"/>
      <c r="B909" s="94"/>
      <c r="C909" s="94"/>
      <c r="D909" s="270"/>
      <c r="E909" s="270"/>
      <c r="F909" s="270"/>
      <c r="G909" s="270"/>
      <c r="H909" s="270"/>
      <c r="I909" s="94"/>
      <c r="J909" s="94"/>
    </row>
    <row r="910" ht="15.75" customHeight="1">
      <c r="A910" s="94"/>
      <c r="B910" s="94"/>
      <c r="C910" s="94"/>
      <c r="D910" s="270"/>
      <c r="E910" s="270"/>
      <c r="F910" s="270"/>
      <c r="G910" s="270"/>
      <c r="H910" s="270"/>
      <c r="I910" s="94"/>
      <c r="J910" s="94"/>
    </row>
    <row r="911" ht="15.75" customHeight="1">
      <c r="A911" s="94"/>
      <c r="B911" s="94"/>
      <c r="C911" s="94"/>
      <c r="D911" s="270"/>
      <c r="E911" s="270"/>
      <c r="F911" s="270"/>
      <c r="G911" s="270"/>
      <c r="H911" s="270"/>
      <c r="I911" s="94"/>
      <c r="J911" s="94"/>
    </row>
    <row r="912" ht="15.75" customHeight="1">
      <c r="A912" s="94"/>
      <c r="B912" s="94"/>
      <c r="C912" s="94"/>
      <c r="D912" s="270"/>
      <c r="E912" s="270"/>
      <c r="F912" s="270"/>
      <c r="G912" s="270"/>
      <c r="H912" s="270"/>
      <c r="I912" s="94"/>
      <c r="J912" s="94"/>
    </row>
    <row r="913" ht="15.75" customHeight="1">
      <c r="A913" s="94"/>
      <c r="B913" s="94"/>
      <c r="C913" s="94"/>
      <c r="D913" s="270"/>
      <c r="E913" s="270"/>
      <c r="F913" s="270"/>
      <c r="G913" s="270"/>
      <c r="H913" s="270"/>
      <c r="I913" s="94"/>
      <c r="J913" s="94"/>
    </row>
    <row r="914" ht="15.75" customHeight="1">
      <c r="A914" s="94"/>
      <c r="B914" s="94"/>
      <c r="C914" s="94"/>
      <c r="D914" s="270"/>
      <c r="E914" s="270"/>
      <c r="F914" s="270"/>
      <c r="G914" s="270"/>
      <c r="H914" s="270"/>
      <c r="I914" s="94"/>
      <c r="J914" s="94"/>
    </row>
    <row r="915" ht="15.75" customHeight="1">
      <c r="A915" s="94"/>
      <c r="B915" s="94"/>
      <c r="C915" s="94"/>
      <c r="D915" s="270"/>
      <c r="E915" s="270"/>
      <c r="F915" s="270"/>
      <c r="G915" s="270"/>
      <c r="H915" s="270"/>
      <c r="I915" s="94"/>
      <c r="J915" s="94"/>
    </row>
    <row r="916" ht="15.75" customHeight="1">
      <c r="A916" s="94"/>
      <c r="B916" s="94"/>
      <c r="C916" s="94"/>
      <c r="D916" s="270"/>
      <c r="E916" s="270"/>
      <c r="F916" s="270"/>
      <c r="G916" s="270"/>
      <c r="H916" s="270"/>
      <c r="I916" s="94"/>
      <c r="J916" s="94"/>
    </row>
    <row r="917" ht="15.75" customHeight="1">
      <c r="A917" s="94"/>
      <c r="B917" s="94"/>
      <c r="C917" s="94"/>
      <c r="D917" s="270"/>
      <c r="E917" s="270"/>
      <c r="F917" s="270"/>
      <c r="G917" s="270"/>
      <c r="H917" s="270"/>
      <c r="I917" s="94"/>
      <c r="J917" s="94"/>
    </row>
    <row r="918" ht="15.75" customHeight="1">
      <c r="A918" s="94"/>
      <c r="B918" s="94"/>
      <c r="C918" s="94"/>
      <c r="D918" s="270"/>
      <c r="E918" s="270"/>
      <c r="F918" s="270"/>
      <c r="G918" s="270"/>
      <c r="H918" s="270"/>
      <c r="I918" s="94"/>
      <c r="J918" s="94"/>
    </row>
    <row r="919" ht="15.75" customHeight="1">
      <c r="A919" s="94"/>
      <c r="B919" s="94"/>
      <c r="C919" s="94"/>
      <c r="D919" s="270"/>
      <c r="E919" s="270"/>
      <c r="F919" s="270"/>
      <c r="G919" s="270"/>
      <c r="H919" s="270"/>
      <c r="I919" s="94"/>
      <c r="J919" s="94"/>
    </row>
    <row r="920" ht="15.75" customHeight="1">
      <c r="A920" s="94"/>
      <c r="B920" s="94"/>
      <c r="C920" s="94"/>
      <c r="D920" s="270"/>
      <c r="E920" s="270"/>
      <c r="F920" s="270"/>
      <c r="G920" s="270"/>
      <c r="H920" s="270"/>
      <c r="I920" s="94"/>
      <c r="J920" s="94"/>
    </row>
    <row r="921" ht="15.75" customHeight="1">
      <c r="A921" s="94"/>
      <c r="B921" s="94"/>
      <c r="C921" s="94"/>
      <c r="D921" s="270"/>
      <c r="E921" s="270"/>
      <c r="F921" s="270"/>
      <c r="G921" s="270"/>
      <c r="H921" s="270"/>
      <c r="I921" s="94"/>
      <c r="J921" s="94"/>
    </row>
    <row r="922" ht="15.75" customHeight="1">
      <c r="A922" s="94"/>
      <c r="B922" s="94"/>
      <c r="C922" s="94"/>
      <c r="D922" s="270"/>
      <c r="E922" s="270"/>
      <c r="F922" s="270"/>
      <c r="G922" s="270"/>
      <c r="H922" s="270"/>
      <c r="I922" s="94"/>
      <c r="J922" s="94"/>
    </row>
    <row r="923" ht="15.75" customHeight="1">
      <c r="A923" s="94"/>
      <c r="B923" s="94"/>
      <c r="C923" s="94"/>
      <c r="D923" s="270"/>
      <c r="E923" s="270"/>
      <c r="F923" s="270"/>
      <c r="G923" s="270"/>
      <c r="H923" s="270"/>
      <c r="I923" s="94"/>
      <c r="J923" s="94"/>
    </row>
    <row r="924" ht="15.75" customHeight="1">
      <c r="A924" s="94"/>
      <c r="B924" s="94"/>
      <c r="C924" s="94"/>
      <c r="D924" s="270"/>
      <c r="E924" s="270"/>
      <c r="F924" s="270"/>
      <c r="G924" s="270"/>
      <c r="H924" s="270"/>
      <c r="I924" s="94"/>
      <c r="J924" s="94"/>
    </row>
    <row r="925" ht="15.75" customHeight="1">
      <c r="A925" s="94"/>
      <c r="B925" s="94"/>
      <c r="C925" s="94"/>
      <c r="D925" s="270"/>
      <c r="E925" s="270"/>
      <c r="F925" s="270"/>
      <c r="G925" s="270"/>
      <c r="H925" s="270"/>
      <c r="I925" s="94"/>
      <c r="J925" s="94"/>
    </row>
    <row r="926" ht="15.75" customHeight="1">
      <c r="A926" s="94"/>
      <c r="B926" s="94"/>
      <c r="C926" s="94"/>
      <c r="D926" s="270"/>
      <c r="E926" s="270"/>
      <c r="F926" s="270"/>
      <c r="G926" s="270"/>
      <c r="H926" s="270"/>
      <c r="I926" s="94"/>
      <c r="J926" s="94"/>
    </row>
    <row r="927" ht="15.75" customHeight="1">
      <c r="A927" s="94"/>
      <c r="B927" s="94"/>
      <c r="C927" s="94"/>
      <c r="D927" s="270"/>
      <c r="E927" s="270"/>
      <c r="F927" s="270"/>
      <c r="G927" s="270"/>
      <c r="H927" s="270"/>
      <c r="I927" s="94"/>
      <c r="J927" s="94"/>
    </row>
    <row r="928" ht="15.75" customHeight="1">
      <c r="A928" s="94"/>
      <c r="B928" s="94"/>
      <c r="C928" s="94"/>
      <c r="D928" s="270"/>
      <c r="E928" s="270"/>
      <c r="F928" s="270"/>
      <c r="G928" s="270"/>
      <c r="H928" s="270"/>
      <c r="I928" s="94"/>
      <c r="J928" s="94"/>
    </row>
    <row r="929" ht="15.75" customHeight="1">
      <c r="A929" s="94"/>
      <c r="B929" s="94"/>
      <c r="C929" s="94"/>
      <c r="D929" s="270"/>
      <c r="E929" s="270"/>
      <c r="F929" s="270"/>
      <c r="G929" s="270"/>
      <c r="H929" s="270"/>
      <c r="I929" s="94"/>
      <c r="J929" s="94"/>
    </row>
    <row r="930" ht="15.75" customHeight="1">
      <c r="A930" s="94"/>
      <c r="B930" s="94"/>
      <c r="C930" s="94"/>
      <c r="D930" s="270"/>
      <c r="E930" s="270"/>
      <c r="F930" s="270"/>
      <c r="G930" s="270"/>
      <c r="H930" s="270"/>
      <c r="I930" s="94"/>
      <c r="J930" s="94"/>
    </row>
    <row r="931" ht="15.75" customHeight="1">
      <c r="A931" s="94"/>
      <c r="B931" s="94"/>
      <c r="C931" s="94"/>
      <c r="D931" s="270"/>
      <c r="E931" s="270"/>
      <c r="F931" s="270"/>
      <c r="G931" s="270"/>
      <c r="H931" s="270"/>
      <c r="I931" s="94"/>
      <c r="J931" s="94"/>
    </row>
    <row r="932" ht="15.75" customHeight="1">
      <c r="A932" s="94"/>
      <c r="B932" s="94"/>
      <c r="C932" s="94"/>
      <c r="D932" s="270"/>
      <c r="E932" s="270"/>
      <c r="F932" s="270"/>
      <c r="G932" s="270"/>
      <c r="H932" s="270"/>
      <c r="I932" s="94"/>
      <c r="J932" s="94"/>
    </row>
    <row r="933" ht="15.75" customHeight="1">
      <c r="A933" s="94"/>
      <c r="B933" s="94"/>
      <c r="C933" s="94"/>
      <c r="D933" s="270"/>
      <c r="E933" s="270"/>
      <c r="F933" s="270"/>
      <c r="G933" s="270"/>
      <c r="H933" s="270"/>
      <c r="I933" s="94"/>
      <c r="J933" s="94"/>
    </row>
    <row r="934" ht="15.75" customHeight="1">
      <c r="A934" s="94"/>
      <c r="B934" s="94"/>
      <c r="C934" s="94"/>
      <c r="D934" s="270"/>
      <c r="E934" s="270"/>
      <c r="F934" s="270"/>
      <c r="G934" s="270"/>
      <c r="H934" s="270"/>
      <c r="I934" s="94"/>
      <c r="J934" s="94"/>
    </row>
    <row r="935" ht="15.75" customHeight="1">
      <c r="A935" s="94"/>
      <c r="B935" s="94"/>
      <c r="C935" s="94"/>
      <c r="D935" s="270"/>
      <c r="E935" s="270"/>
      <c r="F935" s="270"/>
      <c r="G935" s="270"/>
      <c r="H935" s="270"/>
      <c r="I935" s="94"/>
      <c r="J935" s="94"/>
    </row>
    <row r="936" ht="15.75" customHeight="1">
      <c r="A936" s="94"/>
      <c r="B936" s="94"/>
      <c r="C936" s="94"/>
      <c r="D936" s="270"/>
      <c r="E936" s="270"/>
      <c r="F936" s="270"/>
      <c r="G936" s="270"/>
      <c r="H936" s="270"/>
      <c r="I936" s="94"/>
      <c r="J936" s="94"/>
    </row>
    <row r="937" ht="15.75" customHeight="1">
      <c r="A937" s="94"/>
      <c r="B937" s="94"/>
      <c r="C937" s="94"/>
      <c r="D937" s="270"/>
      <c r="E937" s="270"/>
      <c r="F937" s="270"/>
      <c r="G937" s="270"/>
      <c r="H937" s="270"/>
      <c r="I937" s="94"/>
      <c r="J937" s="94"/>
    </row>
    <row r="938" ht="15.75" customHeight="1">
      <c r="A938" s="94"/>
      <c r="B938" s="94"/>
      <c r="C938" s="94"/>
      <c r="D938" s="270"/>
      <c r="E938" s="270"/>
      <c r="F938" s="270"/>
      <c r="G938" s="270"/>
      <c r="H938" s="270"/>
      <c r="I938" s="94"/>
      <c r="J938" s="94"/>
    </row>
    <row r="939" ht="15.75" customHeight="1">
      <c r="A939" s="94"/>
      <c r="B939" s="94"/>
      <c r="C939" s="94"/>
      <c r="D939" s="270"/>
      <c r="E939" s="270"/>
      <c r="F939" s="270"/>
      <c r="G939" s="270"/>
      <c r="H939" s="270"/>
      <c r="I939" s="94"/>
      <c r="J939" s="94"/>
    </row>
    <row r="940" ht="15.75" customHeight="1">
      <c r="A940" s="94"/>
      <c r="B940" s="94"/>
      <c r="C940" s="94"/>
      <c r="D940" s="270"/>
      <c r="E940" s="270"/>
      <c r="F940" s="270"/>
      <c r="G940" s="270"/>
      <c r="H940" s="270"/>
      <c r="I940" s="94"/>
      <c r="J940" s="94"/>
    </row>
    <row r="941" ht="15.75" customHeight="1">
      <c r="A941" s="94"/>
      <c r="B941" s="94"/>
      <c r="C941" s="94"/>
      <c r="D941" s="270"/>
      <c r="E941" s="270"/>
      <c r="F941" s="270"/>
      <c r="G941" s="270"/>
      <c r="H941" s="270"/>
      <c r="I941" s="94"/>
      <c r="J941" s="94"/>
    </row>
    <row r="942" ht="15.75" customHeight="1">
      <c r="A942" s="94"/>
      <c r="B942" s="94"/>
      <c r="C942" s="94"/>
      <c r="D942" s="270"/>
      <c r="E942" s="270"/>
      <c r="F942" s="270"/>
      <c r="G942" s="270"/>
      <c r="H942" s="270"/>
      <c r="I942" s="94"/>
      <c r="J942" s="94"/>
    </row>
    <row r="943" ht="15.75" customHeight="1">
      <c r="A943" s="94"/>
      <c r="B943" s="94"/>
      <c r="C943" s="94"/>
      <c r="D943" s="270"/>
      <c r="E943" s="270"/>
      <c r="F943" s="270"/>
      <c r="G943" s="270"/>
      <c r="H943" s="270"/>
      <c r="I943" s="94"/>
      <c r="J943" s="94"/>
    </row>
    <row r="944" ht="15.75" customHeight="1">
      <c r="A944" s="94"/>
      <c r="B944" s="94"/>
      <c r="C944" s="94"/>
      <c r="D944" s="270"/>
      <c r="E944" s="270"/>
      <c r="F944" s="270"/>
      <c r="G944" s="270"/>
      <c r="H944" s="270"/>
      <c r="I944" s="94"/>
      <c r="J944" s="94"/>
    </row>
    <row r="945" ht="15.75" customHeight="1">
      <c r="A945" s="94"/>
      <c r="B945" s="94"/>
      <c r="C945" s="94"/>
      <c r="D945" s="270"/>
      <c r="E945" s="270"/>
      <c r="F945" s="270"/>
      <c r="G945" s="270"/>
      <c r="H945" s="270"/>
      <c r="I945" s="94"/>
      <c r="J945" s="94"/>
    </row>
    <row r="946" ht="15.75" customHeight="1">
      <c r="A946" s="94"/>
      <c r="B946" s="94"/>
      <c r="C946" s="94"/>
      <c r="D946" s="270"/>
      <c r="E946" s="270"/>
      <c r="F946" s="270"/>
      <c r="G946" s="270"/>
      <c r="H946" s="270"/>
      <c r="I946" s="94"/>
      <c r="J946" s="94"/>
    </row>
    <row r="947" ht="15.75" customHeight="1">
      <c r="A947" s="94"/>
      <c r="B947" s="94"/>
      <c r="C947" s="94"/>
      <c r="D947" s="270"/>
      <c r="E947" s="270"/>
      <c r="F947" s="270"/>
      <c r="G947" s="270"/>
      <c r="H947" s="270"/>
      <c r="I947" s="94"/>
      <c r="J947" s="94"/>
    </row>
    <row r="948" ht="15.75" customHeight="1">
      <c r="A948" s="94"/>
      <c r="B948" s="94"/>
      <c r="C948" s="94"/>
      <c r="D948" s="270"/>
      <c r="E948" s="270"/>
      <c r="F948" s="270"/>
      <c r="G948" s="270"/>
      <c r="H948" s="270"/>
      <c r="I948" s="94"/>
      <c r="J948" s="94"/>
    </row>
    <row r="949" ht="15.75" customHeight="1">
      <c r="A949" s="94"/>
      <c r="B949" s="94"/>
      <c r="C949" s="94"/>
      <c r="D949" s="270"/>
      <c r="E949" s="270"/>
      <c r="F949" s="270"/>
      <c r="G949" s="270"/>
      <c r="H949" s="270"/>
      <c r="I949" s="94"/>
      <c r="J949" s="94"/>
    </row>
    <row r="950" ht="15.75" customHeight="1">
      <c r="A950" s="94"/>
      <c r="B950" s="94"/>
      <c r="C950" s="94"/>
      <c r="D950" s="270"/>
      <c r="E950" s="270"/>
      <c r="F950" s="270"/>
      <c r="G950" s="270"/>
      <c r="H950" s="270"/>
      <c r="I950" s="94"/>
      <c r="J950" s="94"/>
    </row>
    <row r="951" ht="15.75" customHeight="1">
      <c r="A951" s="94"/>
      <c r="B951" s="94"/>
      <c r="C951" s="94"/>
      <c r="D951" s="270"/>
      <c r="E951" s="270"/>
      <c r="F951" s="270"/>
      <c r="G951" s="270"/>
      <c r="H951" s="270"/>
      <c r="I951" s="94"/>
      <c r="J951" s="94"/>
    </row>
    <row r="952" ht="15.75" customHeight="1">
      <c r="A952" s="94"/>
      <c r="B952" s="94"/>
      <c r="C952" s="94"/>
      <c r="D952" s="270"/>
      <c r="E952" s="270"/>
      <c r="F952" s="270"/>
      <c r="G952" s="270"/>
      <c r="H952" s="270"/>
      <c r="I952" s="94"/>
      <c r="J952" s="94"/>
    </row>
    <row r="953" ht="15.75" customHeight="1">
      <c r="A953" s="94"/>
      <c r="B953" s="94"/>
      <c r="C953" s="94"/>
      <c r="D953" s="270"/>
      <c r="E953" s="270"/>
      <c r="F953" s="270"/>
      <c r="G953" s="270"/>
      <c r="H953" s="270"/>
      <c r="I953" s="94"/>
      <c r="J953" s="94"/>
    </row>
    <row r="954" ht="15.75" customHeight="1">
      <c r="A954" s="94"/>
      <c r="B954" s="94"/>
      <c r="C954" s="94"/>
      <c r="D954" s="270"/>
      <c r="E954" s="270"/>
      <c r="F954" s="270"/>
      <c r="G954" s="270"/>
      <c r="H954" s="270"/>
      <c r="I954" s="94"/>
      <c r="J954" s="94"/>
    </row>
    <row r="955" ht="15.75" customHeight="1">
      <c r="A955" s="94"/>
      <c r="B955" s="94"/>
      <c r="C955" s="94"/>
      <c r="D955" s="270"/>
      <c r="E955" s="270"/>
      <c r="F955" s="270"/>
      <c r="G955" s="270"/>
      <c r="H955" s="270"/>
      <c r="I955" s="94"/>
      <c r="J955" s="94"/>
    </row>
    <row r="956" ht="15.75" customHeight="1">
      <c r="A956" s="94"/>
      <c r="B956" s="94"/>
      <c r="C956" s="94"/>
      <c r="D956" s="270"/>
      <c r="E956" s="270"/>
      <c r="F956" s="270"/>
      <c r="G956" s="270"/>
      <c r="H956" s="270"/>
      <c r="I956" s="94"/>
      <c r="J956" s="94"/>
    </row>
    <row r="957" ht="15.75" customHeight="1">
      <c r="A957" s="94"/>
      <c r="B957" s="94"/>
      <c r="C957" s="94"/>
      <c r="D957" s="270"/>
      <c r="E957" s="270"/>
      <c r="F957" s="270"/>
      <c r="G957" s="270"/>
      <c r="H957" s="270"/>
      <c r="I957" s="94"/>
      <c r="J957" s="94"/>
    </row>
    <row r="958" ht="15.75" customHeight="1">
      <c r="A958" s="94"/>
      <c r="B958" s="94"/>
      <c r="C958" s="94"/>
      <c r="D958" s="270"/>
      <c r="E958" s="270"/>
      <c r="F958" s="270"/>
      <c r="G958" s="270"/>
      <c r="H958" s="270"/>
      <c r="I958" s="94"/>
      <c r="J958" s="94"/>
    </row>
    <row r="959" ht="15.75" customHeight="1">
      <c r="A959" s="94"/>
      <c r="B959" s="94"/>
      <c r="C959" s="94"/>
      <c r="D959" s="270"/>
      <c r="E959" s="270"/>
      <c r="F959" s="270"/>
      <c r="G959" s="270"/>
      <c r="H959" s="270"/>
      <c r="I959" s="94"/>
      <c r="J959" s="94"/>
    </row>
    <row r="960" ht="15.75" customHeight="1">
      <c r="A960" s="94"/>
      <c r="B960" s="94"/>
      <c r="C960" s="94"/>
      <c r="D960" s="270"/>
      <c r="E960" s="270"/>
      <c r="F960" s="270"/>
      <c r="G960" s="270"/>
      <c r="H960" s="270"/>
      <c r="I960" s="94"/>
      <c r="J960" s="94"/>
    </row>
    <row r="961" ht="15.75" customHeight="1">
      <c r="A961" s="94"/>
      <c r="B961" s="94"/>
      <c r="C961" s="94"/>
      <c r="D961" s="270"/>
      <c r="E961" s="270"/>
      <c r="F961" s="270"/>
      <c r="G961" s="270"/>
      <c r="H961" s="270"/>
      <c r="I961" s="94"/>
      <c r="J961" s="94"/>
    </row>
    <row r="962" ht="15.75" customHeight="1">
      <c r="A962" s="94"/>
      <c r="B962" s="94"/>
      <c r="C962" s="94"/>
      <c r="D962" s="270"/>
      <c r="E962" s="270"/>
      <c r="F962" s="270"/>
      <c r="G962" s="270"/>
      <c r="H962" s="270"/>
      <c r="I962" s="94"/>
      <c r="J962" s="94"/>
    </row>
    <row r="963" ht="15.75" customHeight="1">
      <c r="A963" s="94"/>
      <c r="B963" s="94"/>
      <c r="C963" s="94"/>
      <c r="D963" s="270"/>
      <c r="E963" s="270"/>
      <c r="F963" s="270"/>
      <c r="G963" s="270"/>
      <c r="H963" s="270"/>
      <c r="I963" s="94"/>
      <c r="J963" s="94"/>
    </row>
    <row r="964" ht="15.75" customHeight="1">
      <c r="A964" s="94"/>
      <c r="B964" s="94"/>
      <c r="C964" s="94"/>
      <c r="D964" s="270"/>
      <c r="E964" s="270"/>
      <c r="F964" s="270"/>
      <c r="G964" s="270"/>
      <c r="H964" s="270"/>
      <c r="I964" s="94"/>
      <c r="J964" s="94"/>
    </row>
    <row r="965" ht="15.75" customHeight="1">
      <c r="A965" s="94"/>
      <c r="B965" s="94"/>
      <c r="C965" s="94"/>
      <c r="D965" s="270"/>
      <c r="E965" s="270"/>
      <c r="F965" s="270"/>
      <c r="G965" s="270"/>
      <c r="H965" s="270"/>
      <c r="I965" s="94"/>
      <c r="J965" s="94"/>
    </row>
    <row r="966" ht="15.75" customHeight="1">
      <c r="A966" s="94"/>
      <c r="B966" s="94"/>
      <c r="C966" s="94"/>
      <c r="D966" s="270"/>
      <c r="E966" s="270"/>
      <c r="F966" s="270"/>
      <c r="G966" s="270"/>
      <c r="H966" s="270"/>
      <c r="I966" s="94"/>
      <c r="J966" s="94"/>
    </row>
    <row r="967" ht="15.75" customHeight="1">
      <c r="A967" s="94"/>
      <c r="B967" s="94"/>
      <c r="C967" s="94"/>
      <c r="D967" s="270"/>
      <c r="E967" s="270"/>
      <c r="F967" s="270"/>
      <c r="G967" s="270"/>
      <c r="H967" s="270"/>
      <c r="I967" s="94"/>
      <c r="J967" s="94"/>
    </row>
    <row r="968" ht="15.75" customHeight="1">
      <c r="A968" s="94"/>
      <c r="B968" s="94"/>
      <c r="C968" s="94"/>
      <c r="D968" s="270"/>
      <c r="E968" s="270"/>
      <c r="F968" s="270"/>
      <c r="G968" s="270"/>
      <c r="H968" s="270"/>
      <c r="I968" s="94"/>
      <c r="J968" s="94"/>
    </row>
    <row r="969" ht="15.75" customHeight="1">
      <c r="A969" s="94"/>
      <c r="B969" s="94"/>
      <c r="C969" s="94"/>
      <c r="D969" s="270"/>
      <c r="E969" s="270"/>
      <c r="F969" s="270"/>
      <c r="G969" s="270"/>
      <c r="H969" s="270"/>
      <c r="I969" s="94"/>
      <c r="J969" s="94"/>
    </row>
    <row r="970" ht="15.75" customHeight="1">
      <c r="A970" s="94"/>
      <c r="B970" s="94"/>
      <c r="C970" s="94"/>
      <c r="D970" s="270"/>
      <c r="E970" s="270"/>
      <c r="F970" s="270"/>
      <c r="G970" s="270"/>
      <c r="H970" s="270"/>
      <c r="I970" s="94"/>
      <c r="J970" s="94"/>
    </row>
    <row r="971" ht="15.75" customHeight="1">
      <c r="A971" s="94"/>
      <c r="B971" s="94"/>
      <c r="C971" s="94"/>
      <c r="D971" s="270"/>
      <c r="E971" s="270"/>
      <c r="F971" s="270"/>
      <c r="G971" s="270"/>
      <c r="H971" s="270"/>
      <c r="I971" s="94"/>
      <c r="J971" s="94"/>
    </row>
    <row r="972" ht="15.75" customHeight="1">
      <c r="A972" s="94"/>
      <c r="B972" s="94"/>
      <c r="C972" s="94"/>
      <c r="D972" s="270"/>
      <c r="E972" s="270"/>
      <c r="F972" s="270"/>
      <c r="G972" s="270"/>
      <c r="H972" s="270"/>
      <c r="I972" s="94"/>
      <c r="J972" s="94"/>
    </row>
    <row r="973" ht="15.75" customHeight="1">
      <c r="A973" s="94"/>
      <c r="B973" s="94"/>
      <c r="C973" s="94"/>
      <c r="D973" s="270"/>
      <c r="E973" s="270"/>
      <c r="F973" s="270"/>
      <c r="G973" s="270"/>
      <c r="H973" s="270"/>
      <c r="I973" s="94"/>
      <c r="J973" s="94"/>
    </row>
    <row r="974" ht="15.75" customHeight="1">
      <c r="A974" s="94"/>
      <c r="B974" s="94"/>
      <c r="C974" s="94"/>
      <c r="D974" s="270"/>
      <c r="E974" s="270"/>
      <c r="F974" s="270"/>
      <c r="G974" s="270"/>
      <c r="H974" s="270"/>
      <c r="I974" s="94"/>
      <c r="J974" s="94"/>
    </row>
    <row r="975" ht="15.75" customHeight="1">
      <c r="A975" s="94"/>
      <c r="B975" s="94"/>
      <c r="C975" s="94"/>
      <c r="D975" s="270"/>
      <c r="E975" s="270"/>
      <c r="F975" s="270"/>
      <c r="G975" s="270"/>
      <c r="H975" s="270"/>
      <c r="I975" s="94"/>
      <c r="J975" s="94"/>
    </row>
    <row r="976" ht="15.75" customHeight="1">
      <c r="A976" s="94"/>
      <c r="B976" s="94"/>
      <c r="C976" s="94"/>
      <c r="D976" s="270"/>
      <c r="E976" s="270"/>
      <c r="F976" s="270"/>
      <c r="G976" s="270"/>
      <c r="H976" s="270"/>
      <c r="I976" s="94"/>
      <c r="J976" s="94"/>
    </row>
    <row r="977" ht="15.75" customHeight="1">
      <c r="A977" s="94"/>
      <c r="B977" s="94"/>
      <c r="C977" s="94"/>
      <c r="D977" s="270"/>
      <c r="E977" s="270"/>
      <c r="F977" s="270"/>
      <c r="G977" s="270"/>
      <c r="H977" s="270"/>
      <c r="I977" s="94"/>
      <c r="J977" s="94"/>
    </row>
    <row r="978" ht="15.75" customHeight="1">
      <c r="A978" s="94"/>
      <c r="B978" s="94"/>
      <c r="C978" s="94"/>
      <c r="D978" s="270"/>
      <c r="E978" s="270"/>
      <c r="F978" s="270"/>
      <c r="G978" s="270"/>
      <c r="H978" s="270"/>
      <c r="I978" s="94"/>
      <c r="J978" s="94"/>
    </row>
    <row r="979" ht="15.75" customHeight="1">
      <c r="A979" s="94"/>
      <c r="B979" s="94"/>
      <c r="C979" s="94"/>
      <c r="D979" s="270"/>
      <c r="E979" s="270"/>
      <c r="F979" s="270"/>
      <c r="G979" s="270"/>
      <c r="H979" s="270"/>
      <c r="I979" s="94"/>
      <c r="J979" s="94"/>
    </row>
    <row r="980" ht="15.75" customHeight="1">
      <c r="A980" s="94"/>
      <c r="B980" s="94"/>
      <c r="C980" s="94"/>
      <c r="D980" s="270"/>
      <c r="E980" s="270"/>
      <c r="F980" s="270"/>
      <c r="G980" s="270"/>
      <c r="H980" s="270"/>
      <c r="I980" s="94"/>
      <c r="J980" s="94"/>
    </row>
    <row r="981" ht="15.75" customHeight="1">
      <c r="A981" s="94"/>
      <c r="B981" s="94"/>
      <c r="C981" s="94"/>
      <c r="D981" s="270"/>
      <c r="E981" s="270"/>
      <c r="F981" s="270"/>
      <c r="G981" s="270"/>
      <c r="H981" s="270"/>
      <c r="I981" s="94"/>
      <c r="J981" s="94"/>
    </row>
    <row r="982" ht="15.75" customHeight="1">
      <c r="A982" s="94"/>
      <c r="B982" s="94"/>
      <c r="C982" s="94"/>
      <c r="D982" s="270"/>
      <c r="E982" s="270"/>
      <c r="F982" s="270"/>
      <c r="G982" s="270"/>
      <c r="H982" s="270"/>
      <c r="I982" s="94"/>
      <c r="J982" s="94"/>
    </row>
    <row r="983" ht="15.75" customHeight="1">
      <c r="A983" s="94"/>
      <c r="B983" s="94"/>
      <c r="C983" s="94"/>
      <c r="D983" s="270"/>
      <c r="E983" s="270"/>
      <c r="F983" s="270"/>
      <c r="G983" s="270"/>
      <c r="H983" s="270"/>
      <c r="I983" s="94"/>
      <c r="J983" s="94"/>
    </row>
    <row r="984" ht="15.75" customHeight="1">
      <c r="A984" s="94"/>
      <c r="B984" s="94"/>
      <c r="C984" s="94"/>
      <c r="D984" s="270"/>
      <c r="E984" s="270"/>
      <c r="F984" s="270"/>
      <c r="G984" s="270"/>
      <c r="H984" s="270"/>
      <c r="I984" s="94"/>
      <c r="J984" s="94"/>
    </row>
    <row r="985" ht="15.75" customHeight="1">
      <c r="A985" s="94"/>
      <c r="B985" s="94"/>
      <c r="C985" s="94"/>
      <c r="D985" s="270"/>
      <c r="E985" s="270"/>
      <c r="F985" s="270"/>
      <c r="G985" s="270"/>
      <c r="H985" s="270"/>
      <c r="I985" s="94"/>
      <c r="J985" s="94"/>
    </row>
    <row r="986" ht="15.75" customHeight="1">
      <c r="A986" s="94"/>
      <c r="B986" s="94"/>
      <c r="C986" s="94"/>
      <c r="D986" s="270"/>
      <c r="E986" s="270"/>
      <c r="F986" s="270"/>
      <c r="G986" s="270"/>
      <c r="H986" s="270"/>
      <c r="I986" s="94"/>
      <c r="J986" s="94"/>
    </row>
    <row r="987" ht="15.75" customHeight="1">
      <c r="A987" s="94"/>
      <c r="B987" s="94"/>
      <c r="C987" s="94"/>
      <c r="D987" s="270"/>
      <c r="E987" s="270"/>
      <c r="F987" s="270"/>
      <c r="G987" s="270"/>
      <c r="H987" s="270"/>
      <c r="I987" s="94"/>
      <c r="J987" s="94"/>
    </row>
    <row r="988" ht="15.75" customHeight="1">
      <c r="A988" s="94"/>
      <c r="B988" s="94"/>
      <c r="C988" s="94"/>
      <c r="D988" s="270"/>
      <c r="E988" s="270"/>
      <c r="F988" s="270"/>
      <c r="G988" s="270"/>
      <c r="H988" s="270"/>
      <c r="I988" s="94"/>
      <c r="J988" s="94"/>
    </row>
    <row r="989" ht="15.75" customHeight="1">
      <c r="A989" s="94"/>
      <c r="B989" s="94"/>
      <c r="C989" s="94"/>
      <c r="D989" s="270"/>
      <c r="E989" s="270"/>
      <c r="F989" s="270"/>
      <c r="G989" s="270"/>
      <c r="H989" s="270"/>
      <c r="I989" s="94"/>
      <c r="J989" s="94"/>
    </row>
    <row r="990" ht="15.75" customHeight="1">
      <c r="A990" s="94"/>
      <c r="B990" s="94"/>
      <c r="C990" s="94"/>
      <c r="D990" s="270"/>
      <c r="E990" s="270"/>
      <c r="F990" s="270"/>
      <c r="G990" s="270"/>
      <c r="H990" s="270"/>
      <c r="I990" s="94"/>
      <c r="J990" s="94"/>
    </row>
    <row r="991" ht="15.75" customHeight="1">
      <c r="A991" s="94"/>
      <c r="B991" s="94"/>
      <c r="C991" s="94"/>
      <c r="D991" s="270"/>
      <c r="E991" s="270"/>
      <c r="F991" s="270"/>
      <c r="G991" s="270"/>
      <c r="H991" s="270"/>
      <c r="I991" s="94"/>
      <c r="J991" s="94"/>
    </row>
    <row r="992" ht="15.75" customHeight="1">
      <c r="A992" s="94"/>
      <c r="B992" s="94"/>
      <c r="C992" s="94"/>
      <c r="D992" s="270"/>
      <c r="E992" s="270"/>
      <c r="F992" s="270"/>
      <c r="G992" s="270"/>
      <c r="H992" s="270"/>
      <c r="I992" s="94"/>
      <c r="J992" s="94"/>
    </row>
    <row r="993" ht="15.75" customHeight="1">
      <c r="A993" s="94"/>
      <c r="B993" s="94"/>
      <c r="C993" s="94"/>
      <c r="D993" s="270"/>
      <c r="E993" s="270"/>
      <c r="F993" s="270"/>
      <c r="G993" s="270"/>
      <c r="H993" s="270"/>
      <c r="I993" s="94"/>
      <c r="J993" s="94"/>
    </row>
    <row r="994" ht="15.75" customHeight="1">
      <c r="A994" s="94"/>
      <c r="B994" s="94"/>
      <c r="C994" s="94"/>
      <c r="D994" s="270"/>
      <c r="E994" s="270"/>
      <c r="F994" s="270"/>
      <c r="G994" s="270"/>
      <c r="H994" s="270"/>
      <c r="I994" s="94"/>
      <c r="J994" s="94"/>
    </row>
    <row r="995" ht="15.75" customHeight="1">
      <c r="A995" s="94"/>
      <c r="B995" s="94"/>
      <c r="C995" s="94"/>
      <c r="D995" s="270"/>
      <c r="E995" s="270"/>
      <c r="F995" s="270"/>
      <c r="G995" s="270"/>
      <c r="H995" s="270"/>
      <c r="I995" s="94"/>
      <c r="J995" s="94"/>
    </row>
    <row r="996" ht="15.75" customHeight="1">
      <c r="A996" s="94"/>
      <c r="B996" s="94"/>
      <c r="C996" s="94"/>
      <c r="D996" s="270"/>
      <c r="E996" s="270"/>
      <c r="F996" s="270"/>
      <c r="G996" s="270"/>
      <c r="H996" s="270"/>
      <c r="I996" s="94"/>
      <c r="J996" s="94"/>
    </row>
    <row r="997" ht="15.75" customHeight="1">
      <c r="A997" s="94"/>
      <c r="B997" s="94"/>
      <c r="C997" s="94"/>
      <c r="D997" s="270"/>
      <c r="E997" s="270"/>
      <c r="F997" s="270"/>
      <c r="G997" s="270"/>
      <c r="H997" s="270"/>
      <c r="I997" s="94"/>
      <c r="J997" s="94"/>
    </row>
    <row r="998" ht="15.75" customHeight="1">
      <c r="A998" s="94"/>
      <c r="B998" s="94"/>
      <c r="C998" s="94"/>
      <c r="D998" s="270"/>
      <c r="E998" s="270"/>
      <c r="F998" s="270"/>
      <c r="G998" s="270"/>
      <c r="H998" s="270"/>
      <c r="I998" s="94"/>
      <c r="J998" s="94"/>
    </row>
    <row r="999" ht="15.75" customHeight="1">
      <c r="A999" s="94"/>
      <c r="B999" s="94"/>
      <c r="C999" s="94"/>
      <c r="D999" s="270"/>
      <c r="E999" s="270"/>
      <c r="F999" s="270"/>
      <c r="G999" s="270"/>
      <c r="H999" s="270"/>
      <c r="I999" s="94"/>
      <c r="J999" s="94"/>
    </row>
    <row r="1000" ht="15.75" customHeight="1">
      <c r="A1000" s="94"/>
      <c r="B1000" s="94"/>
      <c r="C1000" s="94"/>
      <c r="D1000" s="270"/>
      <c r="E1000" s="270"/>
      <c r="F1000" s="270"/>
      <c r="G1000" s="270"/>
      <c r="H1000" s="270"/>
      <c r="I1000" s="94"/>
      <c r="J1000" s="94"/>
    </row>
  </sheetData>
  <hyperlinks>
    <hyperlink r:id="rId1" ref="I2"/>
    <hyperlink r:id="rId2" ref="J16"/>
    <hyperlink r:id="rId3" ref="J22"/>
    <hyperlink r:id="rId4" ref="J25"/>
    <hyperlink r:id="rId5" ref="I26"/>
    <hyperlink r:id="rId6" ref="J26"/>
    <hyperlink r:id="rId7" ref="J31"/>
    <hyperlink r:id="rId8" ref="J36"/>
    <hyperlink r:id="rId9" ref="J39"/>
    <hyperlink r:id="rId10" ref="J40"/>
    <hyperlink r:id="rId11" ref="J41"/>
    <hyperlink r:id="rId12" ref="J42"/>
    <hyperlink r:id="rId13" ref="I45"/>
    <hyperlink r:id="rId14" ref="J46"/>
    <hyperlink r:id="rId15" ref="J54"/>
    <hyperlink r:id="rId16" ref="J55"/>
    <hyperlink r:id="rId17" ref="J57"/>
    <hyperlink r:id="rId18" ref="J58"/>
    <hyperlink r:id="rId19" ref="J59"/>
  </hyperlinks>
  <printOptions/>
  <pageMargins bottom="0.75" footer="0.0" header="0.0" left="0.7" right="0.7" top="0.75"/>
  <pageSetup paperSize="9" orientation="portrait"/>
  <drawing r:id="rId20"/>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4.43" defaultRowHeight="15.0"/>
  <cols>
    <col customWidth="1" min="1" max="1" width="8.71"/>
    <col customWidth="1" min="2" max="2" width="50.43"/>
    <col customWidth="1" min="3" max="3" width="14.29"/>
    <col customWidth="1" min="4" max="4" width="13.86"/>
    <col customWidth="1" min="5" max="5" width="13.29"/>
    <col customWidth="1" min="6" max="6" width="14.57"/>
    <col customWidth="1" min="7" max="7" width="14.29"/>
    <col customWidth="1" min="8" max="8" width="14.71"/>
    <col customWidth="1" min="9" max="9" width="15.29"/>
    <col customWidth="1" min="10" max="10" width="16.14"/>
    <col customWidth="1" min="11" max="11" width="13.29"/>
    <col customWidth="1" min="12" max="13" width="14.86"/>
    <col customWidth="1" min="14" max="14" width="19.14"/>
    <col customWidth="1" min="15" max="15" width="13.71"/>
    <col customWidth="1" min="16" max="16" width="11.29"/>
    <col customWidth="1" min="17" max="17" width="9.43"/>
    <col customWidth="1" min="18" max="18" width="10.57"/>
    <col customWidth="1" min="19" max="26" width="8.71"/>
  </cols>
  <sheetData>
    <row r="1">
      <c r="A1" s="72" t="s">
        <v>681</v>
      </c>
      <c r="C1" s="338" t="s">
        <v>682</v>
      </c>
      <c r="D1" s="338" t="s">
        <v>683</v>
      </c>
      <c r="E1" s="338" t="s">
        <v>684</v>
      </c>
      <c r="F1" s="338" t="s">
        <v>685</v>
      </c>
      <c r="G1" s="338" t="s">
        <v>686</v>
      </c>
      <c r="H1" s="338" t="s">
        <v>687</v>
      </c>
      <c r="I1" s="158" t="s">
        <v>688</v>
      </c>
      <c r="J1" s="158" t="s">
        <v>689</v>
      </c>
      <c r="K1" s="158" t="s">
        <v>690</v>
      </c>
      <c r="L1" s="158" t="s">
        <v>691</v>
      </c>
      <c r="M1" s="339" t="s">
        <v>692</v>
      </c>
      <c r="N1" s="150" t="s">
        <v>693</v>
      </c>
    </row>
    <row r="2">
      <c r="A2" s="270" t="s">
        <v>662</v>
      </c>
      <c r="B2" s="94" t="str">
        <f>VLOOKUP(A2,'LA Close'!A:B,2,FALSE)</f>
        <v>WENTWORTH NURSERY SCHOOL</v>
      </c>
      <c r="C2" s="150">
        <v>-18421.23</v>
      </c>
      <c r="D2" s="150"/>
      <c r="E2" s="150">
        <v>9017.43</v>
      </c>
      <c r="F2" s="150"/>
      <c r="G2" s="150"/>
      <c r="H2" s="150">
        <v>16687.17</v>
      </c>
      <c r="I2" s="150">
        <v>924591.9700000001</v>
      </c>
      <c r="J2" s="150">
        <v>960692.7299999999</v>
      </c>
      <c r="K2" s="150">
        <v>4762.75</v>
      </c>
      <c r="L2" s="150">
        <v>8870.24</v>
      </c>
      <c r="M2" s="150">
        <v>250332.00000000012</v>
      </c>
      <c r="N2" s="150">
        <v>330504.69999999995</v>
      </c>
    </row>
    <row r="3">
      <c r="A3" s="270" t="s">
        <v>658</v>
      </c>
      <c r="B3" s="94" t="str">
        <f>VLOOKUP(A3,'LA Close'!A:B,2,FALSE)</f>
        <v>COMET NURSERY SCHOOL</v>
      </c>
      <c r="C3" s="150">
        <v>-80155.0699999996</v>
      </c>
      <c r="D3" s="150">
        <v>0.0</v>
      </c>
      <c r="E3" s="150">
        <v>21690.780000000006</v>
      </c>
      <c r="F3" s="150"/>
      <c r="G3" s="150"/>
      <c r="H3" s="150">
        <v>245797.18999999948</v>
      </c>
      <c r="I3" s="150">
        <v>1134322.9300000002</v>
      </c>
      <c r="J3" s="150">
        <v>1289016.8699999999</v>
      </c>
      <c r="K3" s="150">
        <v>4985.5</v>
      </c>
      <c r="L3" s="150"/>
      <c r="M3" s="150">
        <v>336146.30000000005</v>
      </c>
      <c r="N3" s="150">
        <v>267471.55000000005</v>
      </c>
    </row>
    <row r="4">
      <c r="A4" s="270">
        <v>2041103.0</v>
      </c>
      <c r="B4" s="94" t="str">
        <f>VLOOKUP(A4,'LA Close'!A:B,2,FALSE)</f>
        <v>NEW REGENTS COLLEGE</v>
      </c>
      <c r="C4" s="150">
        <v>652305.53</v>
      </c>
      <c r="D4" s="150">
        <v>6812.36</v>
      </c>
      <c r="E4" s="150">
        <v>51602.03</v>
      </c>
      <c r="F4" s="150"/>
      <c r="G4" s="150"/>
      <c r="H4" s="94"/>
      <c r="I4" s="150">
        <v>2552766.47</v>
      </c>
      <c r="J4" s="150">
        <v>3692507.9199999995</v>
      </c>
      <c r="K4" s="150">
        <v>7341.25</v>
      </c>
      <c r="L4" s="150"/>
      <c r="M4" s="94"/>
      <c r="N4" s="94"/>
    </row>
    <row r="5">
      <c r="A5" s="270" t="s">
        <v>476</v>
      </c>
      <c r="B5" s="340" t="str">
        <f>VLOOKUP(A5,'LA Close'!A:B,2,FALSE)</f>
        <v>BADEN POWELL PRIMARY SCHOOL</v>
      </c>
      <c r="C5" s="150">
        <v>-301737.89</v>
      </c>
      <c r="D5" s="150">
        <v>35516.52</v>
      </c>
      <c r="E5" s="150">
        <v>0.0</v>
      </c>
      <c r="F5" s="150">
        <v>0.0</v>
      </c>
      <c r="G5" s="150"/>
      <c r="H5" s="94"/>
      <c r="I5" s="150">
        <v>1608997.63</v>
      </c>
      <c r="J5" s="150">
        <v>1942504.0300000003</v>
      </c>
      <c r="K5" s="150">
        <v>6652.0</v>
      </c>
      <c r="L5" s="150">
        <v>8460.0</v>
      </c>
      <c r="M5" s="94"/>
      <c r="N5" s="94"/>
    </row>
    <row r="6">
      <c r="A6" s="270" t="s">
        <v>480</v>
      </c>
      <c r="B6" s="94" t="str">
        <f>VLOOKUP(A6,'LA Close'!A:B,2,FALSE)</f>
        <v>BENTHAL PRIMARY SCHOOL</v>
      </c>
      <c r="C6" s="150">
        <v>98911.31</v>
      </c>
      <c r="D6" s="150"/>
      <c r="E6" s="150"/>
      <c r="F6" s="150"/>
      <c r="G6" s="150"/>
      <c r="H6" s="94"/>
      <c r="I6" s="150">
        <v>2544566.0400000005</v>
      </c>
      <c r="J6" s="150">
        <v>2572430.650000001</v>
      </c>
      <c r="K6" s="150">
        <v>17180.059999999998</v>
      </c>
      <c r="L6" s="150">
        <v>42971.5</v>
      </c>
      <c r="M6" s="94"/>
      <c r="N6" s="94"/>
    </row>
    <row r="7">
      <c r="A7" s="270" t="s">
        <v>484</v>
      </c>
      <c r="B7" s="94" t="str">
        <f>VLOOKUP(A7,'LA Close'!A:B,2,FALSE)</f>
        <v>BERGER PRIMARY SCHOOL</v>
      </c>
      <c r="C7" s="150">
        <v>433337.9</v>
      </c>
      <c r="D7" s="150"/>
      <c r="E7" s="150">
        <v>36399.23</v>
      </c>
      <c r="F7" s="150">
        <f>-31990.1</f>
        <v>-31990.1</v>
      </c>
      <c r="G7" s="150"/>
      <c r="H7" s="94"/>
      <c r="I7" s="150">
        <v>3768108.3999999994</v>
      </c>
      <c r="J7" s="150">
        <v>3979757.4800000004</v>
      </c>
      <c r="K7" s="150">
        <v>8842.0</v>
      </c>
      <c r="L7" s="150"/>
      <c r="M7" s="94"/>
      <c r="N7" s="94"/>
    </row>
    <row r="8">
      <c r="A8" s="270" t="s">
        <v>488</v>
      </c>
      <c r="B8" s="94" t="str">
        <f>VLOOKUP(A8,'LA Close'!A:B,2,FALSE)</f>
        <v>BETTY LAYWARD PRIMARY SCHOOL</v>
      </c>
      <c r="C8" s="150">
        <v>14788.43</v>
      </c>
      <c r="D8" s="150">
        <v>0.0</v>
      </c>
      <c r="E8" s="150">
        <v>0.0</v>
      </c>
      <c r="F8" s="150">
        <v>450297.43</v>
      </c>
      <c r="G8" s="150"/>
      <c r="H8" s="94"/>
      <c r="I8" s="150">
        <v>3494152.7900000005</v>
      </c>
      <c r="J8" s="150">
        <v>3449642.1500000004</v>
      </c>
      <c r="K8" s="150">
        <v>73386.19</v>
      </c>
      <c r="L8" s="150">
        <v>91896.38</v>
      </c>
      <c r="M8" s="94"/>
      <c r="N8" s="94"/>
    </row>
    <row r="9">
      <c r="A9" s="270" t="s">
        <v>492</v>
      </c>
      <c r="B9" s="340" t="str">
        <f>VLOOKUP(A9,'LA Close'!A:B,2,FALSE)</f>
        <v>COLVESTONE PRIMARY SCHOOL</v>
      </c>
      <c r="C9" s="341">
        <v>-596155.31</v>
      </c>
      <c r="D9" s="150"/>
      <c r="E9" s="150"/>
      <c r="F9" s="150"/>
      <c r="G9" s="150"/>
      <c r="H9" s="94"/>
      <c r="I9" s="150">
        <v>1411036.63</v>
      </c>
      <c r="J9" s="150">
        <v>1445545.6200000003</v>
      </c>
      <c r="K9" s="150">
        <v>110750.6</v>
      </c>
      <c r="L9" s="150">
        <v>110750.6</v>
      </c>
      <c r="M9" s="94"/>
      <c r="N9" s="94"/>
    </row>
    <row r="10">
      <c r="A10" s="270" t="s">
        <v>496</v>
      </c>
      <c r="B10" s="94" t="str">
        <f>VLOOKUP(A10,'LA Close'!A:B,2,FALSE)</f>
        <v>DAUBENEY PRIMARY SCHOOL</v>
      </c>
      <c r="C10" s="150">
        <v>1000524.69</v>
      </c>
      <c r="D10" s="150"/>
      <c r="E10" s="150"/>
      <c r="F10" s="150"/>
      <c r="G10" s="150"/>
      <c r="H10" s="150">
        <v>83773.30999999959</v>
      </c>
      <c r="I10" s="150">
        <v>4196668.959999999</v>
      </c>
      <c r="J10" s="150">
        <v>4062091.6099999985</v>
      </c>
      <c r="K10" s="150">
        <v>72997.5</v>
      </c>
      <c r="L10" s="150">
        <v>72997.5</v>
      </c>
      <c r="M10" s="150">
        <v>519387.1400000006</v>
      </c>
      <c r="N10" s="150">
        <v>532359.5300000003</v>
      </c>
    </row>
    <row r="11">
      <c r="A11" s="270" t="s">
        <v>500</v>
      </c>
      <c r="B11" s="340" t="str">
        <f>VLOOKUP(A11,'LA Close'!A:B,2,FALSE)</f>
        <v>DE BEAUVOIR PRIMARY SCHOOL</v>
      </c>
      <c r="C11" s="341">
        <v>36938.01999999955</v>
      </c>
      <c r="D11" s="150">
        <v>38564.25</v>
      </c>
      <c r="E11" s="150"/>
      <c r="F11" s="150"/>
      <c r="G11" s="150"/>
      <c r="H11" s="94"/>
      <c r="I11" s="150">
        <v>1366624.6199999996</v>
      </c>
      <c r="J11" s="150">
        <v>1470104.4500000002</v>
      </c>
      <c r="K11" s="150">
        <v>5606.5</v>
      </c>
      <c r="L11" s="150"/>
      <c r="M11" s="94"/>
      <c r="N11" s="94"/>
    </row>
    <row r="12">
      <c r="A12" s="270" t="s">
        <v>504</v>
      </c>
      <c r="B12" s="94" t="str">
        <f>VLOOKUP(A12,'LA Close'!A:B,2,FALSE)</f>
        <v>GAINSBOROUGH PRIMARY SCHOOL</v>
      </c>
      <c r="C12" s="150">
        <v>125825.54999999935</v>
      </c>
      <c r="D12" s="150">
        <v>43695.719999999994</v>
      </c>
      <c r="E12" s="150"/>
      <c r="F12" s="150"/>
      <c r="G12" s="150"/>
      <c r="H12" s="150">
        <v>939.6199999999953</v>
      </c>
      <c r="I12" s="150">
        <v>2891606.5599999996</v>
      </c>
      <c r="J12" s="150">
        <v>2930417.62</v>
      </c>
      <c r="K12" s="150">
        <v>6741.63</v>
      </c>
      <c r="L12" s="150"/>
      <c r="M12" s="150">
        <v>455796.56</v>
      </c>
      <c r="N12" s="150">
        <v>465431.49</v>
      </c>
    </row>
    <row r="13">
      <c r="A13" s="270" t="s">
        <v>512</v>
      </c>
      <c r="B13" s="94" t="str">
        <f>VLOOKUP(A13,'LA Close'!A:B,2,FALSE)</f>
        <v>GRASMERE JM&amp;I SCHOOL</v>
      </c>
      <c r="C13" s="150">
        <v>-148578.26</v>
      </c>
      <c r="D13" s="150">
        <v>0.0</v>
      </c>
      <c r="E13" s="150">
        <v>27713.74</v>
      </c>
      <c r="F13" s="150">
        <v>0.0</v>
      </c>
      <c r="G13" s="150"/>
      <c r="H13" s="94"/>
      <c r="I13" s="150">
        <v>1938567.65</v>
      </c>
      <c r="J13" s="150">
        <v>1937524.14</v>
      </c>
      <c r="K13" s="150">
        <v>6295.0</v>
      </c>
      <c r="L13" s="150">
        <v>0.0</v>
      </c>
      <c r="M13" s="94"/>
      <c r="N13" s="94"/>
    </row>
    <row r="14">
      <c r="A14" s="270" t="s">
        <v>515</v>
      </c>
      <c r="B14" s="94" t="str">
        <f>VLOOKUP(A14,'LA Close'!A:B,2,FALSE)</f>
        <v>HARRINGTON HILL PRIMARY SCHOOL</v>
      </c>
      <c r="C14" s="150">
        <v>117452.84</v>
      </c>
      <c r="D14" s="150">
        <v>29895.3</v>
      </c>
      <c r="E14" s="150">
        <v>49484.44</v>
      </c>
      <c r="F14" s="150"/>
      <c r="G14" s="150"/>
      <c r="H14" s="94"/>
      <c r="I14" s="150">
        <v>2051000.3499999999</v>
      </c>
      <c r="J14" s="150">
        <v>2193052.31</v>
      </c>
      <c r="K14" s="150">
        <v>6406.38</v>
      </c>
      <c r="L14" s="150">
        <v>5575.0</v>
      </c>
      <c r="M14" s="94"/>
      <c r="N14" s="94"/>
    </row>
    <row r="15">
      <c r="A15" s="270" t="s">
        <v>519</v>
      </c>
      <c r="B15" s="94" t="str">
        <f>VLOOKUP(A15,'LA Close'!A:B,2,FALSE)</f>
        <v>HOLMLEIGH PRIMARY SCHOOL</v>
      </c>
      <c r="C15" s="150">
        <v>-202383.4</v>
      </c>
      <c r="D15" s="150">
        <v>83709.21</v>
      </c>
      <c r="E15" s="150">
        <v>0.0</v>
      </c>
      <c r="F15" s="150">
        <v>0.0</v>
      </c>
      <c r="G15" s="150"/>
      <c r="H15" s="94"/>
      <c r="I15" s="150">
        <v>1913325.5400000003</v>
      </c>
      <c r="J15" s="150">
        <v>1810168.87</v>
      </c>
      <c r="K15" s="150">
        <v>6434.5</v>
      </c>
      <c r="L15" s="150">
        <v>14670.0</v>
      </c>
      <c r="M15" s="94"/>
      <c r="N15" s="94"/>
    </row>
    <row r="16">
      <c r="A16" s="270" t="s">
        <v>523</v>
      </c>
      <c r="B16" s="94" t="str">
        <f>VLOOKUP(A16,'LA Close'!A:B,2,FALSE)</f>
        <v>HOLY TRINITY CofE PRIMARY SCHOOL</v>
      </c>
      <c r="C16" s="150">
        <v>86894.99999999907</v>
      </c>
      <c r="D16" s="150"/>
      <c r="E16" s="150"/>
      <c r="F16" s="150"/>
      <c r="G16" s="150"/>
      <c r="H16" s="150">
        <v>222868.25</v>
      </c>
      <c r="I16" s="150">
        <v>2784568.07</v>
      </c>
      <c r="J16" s="150">
        <v>2741884.1600000006</v>
      </c>
      <c r="K16" s="150">
        <v>0.0</v>
      </c>
      <c r="L16" s="150">
        <v>0.0</v>
      </c>
      <c r="M16" s="150">
        <v>1.87192078E7</v>
      </c>
      <c r="N16" s="342">
        <v>1.868037978E7</v>
      </c>
    </row>
    <row r="17">
      <c r="A17" s="270" t="s">
        <v>527</v>
      </c>
      <c r="B17" s="94" t="str">
        <f>VLOOKUP(A17,'LA Close'!A:B,2,FALSE)</f>
        <v>JUBILEE PRIMARY SCHOOL</v>
      </c>
      <c r="C17" s="150">
        <v>300450.42</v>
      </c>
      <c r="D17" s="150">
        <v>0.0</v>
      </c>
      <c r="E17" s="150">
        <v>34825.62</v>
      </c>
      <c r="F17" s="150">
        <v>0.0</v>
      </c>
      <c r="G17" s="150"/>
      <c r="H17" s="150">
        <v>160936.8200000031</v>
      </c>
      <c r="I17" s="150">
        <v>3625969.21</v>
      </c>
      <c r="J17" s="150">
        <v>3464556.4899999993</v>
      </c>
      <c r="K17" s="150">
        <v>8747.5</v>
      </c>
      <c r="L17" s="150"/>
      <c r="M17" s="342"/>
      <c r="N17" s="342"/>
    </row>
    <row r="18">
      <c r="A18" s="270" t="s">
        <v>531</v>
      </c>
      <c r="B18" s="94" t="str">
        <f>VLOOKUP(A18,'LA Close'!A:B,2,FALSE)</f>
        <v>LEAP FEDERATION</v>
      </c>
      <c r="C18" s="150">
        <v>392679.49</v>
      </c>
      <c r="D18" s="150">
        <v>0.0</v>
      </c>
      <c r="E18" s="150">
        <v>0.0</v>
      </c>
      <c r="F18" s="150">
        <v>-386365.06</v>
      </c>
      <c r="G18" s="150"/>
      <c r="H18" s="94"/>
      <c r="I18" s="150">
        <v>9210316.57</v>
      </c>
      <c r="J18" s="150">
        <v>9402617.35</v>
      </c>
      <c r="K18" s="150">
        <v>32738.53</v>
      </c>
      <c r="L18" s="150">
        <v>57317.869999999995</v>
      </c>
      <c r="M18" s="94"/>
      <c r="N18" s="94"/>
      <c r="O18" s="72" t="s">
        <v>549</v>
      </c>
      <c r="P18" s="72" t="str">
        <f>+B22</f>
        <v>MORNINGSIDE PRIMARY SCHOOL</v>
      </c>
    </row>
    <row r="19">
      <c r="A19" s="270" t="s">
        <v>535</v>
      </c>
      <c r="B19" s="94" t="str">
        <f>VLOOKUP(A19,'LA Close'!A:B,2,FALSE)</f>
        <v>LAURISTON PRIMARY SCHOOL</v>
      </c>
      <c r="C19" s="150">
        <v>-45471.09</v>
      </c>
      <c r="D19" s="150"/>
      <c r="E19" s="150">
        <v>4370.94</v>
      </c>
      <c r="F19" s="150">
        <v>0.0</v>
      </c>
      <c r="G19" s="150"/>
      <c r="H19" s="94"/>
      <c r="I19" s="150">
        <v>3379834.6399999997</v>
      </c>
      <c r="J19" s="150">
        <v>3189328.4000000004</v>
      </c>
      <c r="K19" s="150">
        <v>8441.5</v>
      </c>
      <c r="L19" s="150">
        <v>29935.8</v>
      </c>
      <c r="M19" s="94"/>
      <c r="N19" s="94"/>
      <c r="P19" s="270" t="s">
        <v>694</v>
      </c>
      <c r="Q19" s="270" t="s">
        <v>695</v>
      </c>
      <c r="R19" s="270" t="s">
        <v>696</v>
      </c>
      <c r="S19" s="270" t="s">
        <v>204</v>
      </c>
    </row>
    <row r="20">
      <c r="A20" s="270" t="s">
        <v>538</v>
      </c>
      <c r="B20" s="94" t="str">
        <f>VLOOKUP(A20,'LA Close'!A:B,2,FALSE)</f>
        <v>LONDON FIELDS PRIMARY SCHOOL</v>
      </c>
      <c r="C20" s="150">
        <v>41330.91</v>
      </c>
      <c r="D20" s="150"/>
      <c r="E20" s="150">
        <v>0.0</v>
      </c>
      <c r="F20" s="150">
        <v>0.0</v>
      </c>
      <c r="G20" s="150"/>
      <c r="H20" s="94"/>
      <c r="I20" s="150">
        <v>3749277.2399999993</v>
      </c>
      <c r="J20" s="150">
        <v>3759234.97</v>
      </c>
      <c r="K20" s="150">
        <v>40189.509999999995</v>
      </c>
      <c r="L20" s="150">
        <v>40189.51</v>
      </c>
      <c r="M20" s="94"/>
      <c r="N20" s="94"/>
      <c r="O20" s="72" t="s">
        <v>697</v>
      </c>
      <c r="P20" s="342">
        <f>+'LA Close'!E21</f>
        <v>240476.25</v>
      </c>
      <c r="Q20" s="342">
        <f>+'LA Close'!G21</f>
        <v>50908.83</v>
      </c>
      <c r="R20" s="342">
        <f>+'LA Close'!F21</f>
        <v>31059.51</v>
      </c>
      <c r="S20" s="342">
        <f t="shared" ref="S20:S21" si="1">SUM(P20:R20)</f>
        <v>322444.59</v>
      </c>
    </row>
    <row r="21" ht="15.75" customHeight="1">
      <c r="A21" s="270" t="s">
        <v>545</v>
      </c>
      <c r="B21" s="94" t="str">
        <f>VLOOKUP(A21,'LA Close'!A:B,2,FALSE)</f>
        <v>MILLFIELDS COMMUNITY PRIMARY SCHOOL</v>
      </c>
      <c r="C21" s="150">
        <v>-759869.24</v>
      </c>
      <c r="D21" s="150">
        <v>25239.52</v>
      </c>
      <c r="E21" s="150">
        <v>36893.47</v>
      </c>
      <c r="F21" s="150">
        <v>-227163.26</v>
      </c>
      <c r="G21" s="150"/>
      <c r="H21" s="150">
        <v>-29677.830000000075</v>
      </c>
      <c r="I21" s="150">
        <v>5661460.17</v>
      </c>
      <c r="J21" s="150">
        <v>6159281.96</v>
      </c>
      <c r="K21" s="150">
        <v>11301.25</v>
      </c>
      <c r="L21" s="150">
        <v>8872.0</v>
      </c>
      <c r="M21" s="150">
        <v>60000.0</v>
      </c>
      <c r="N21" s="150">
        <v>60271.86</v>
      </c>
      <c r="O21" s="72" t="s">
        <v>698</v>
      </c>
      <c r="P21" s="342">
        <f>+H22+C22</f>
        <v>271535.77</v>
      </c>
      <c r="Q21" s="342">
        <f>+D22</f>
        <v>50908.93</v>
      </c>
      <c r="R21" s="342"/>
      <c r="S21" s="342">
        <f t="shared" si="1"/>
        <v>322444.7</v>
      </c>
    </row>
    <row r="22" ht="15.75" customHeight="1">
      <c r="A22" s="270" t="s">
        <v>549</v>
      </c>
      <c r="B22" s="94" t="str">
        <f>VLOOKUP(A22,'LA Close'!A:B,2,FALSE)</f>
        <v>MORNINGSIDE PRIMARY SCHOOL</v>
      </c>
      <c r="C22" s="150">
        <v>240476.2600000007</v>
      </c>
      <c r="D22" s="150">
        <v>50908.93</v>
      </c>
      <c r="E22" s="150"/>
      <c r="F22" s="150"/>
      <c r="G22" s="150"/>
      <c r="H22" s="150">
        <v>31059.51000000001</v>
      </c>
      <c r="I22" s="150">
        <v>3827304.1200000006</v>
      </c>
      <c r="J22" s="150">
        <v>4022554.71</v>
      </c>
      <c r="K22" s="150">
        <v>8954.5</v>
      </c>
      <c r="L22" s="150"/>
      <c r="M22" s="150">
        <v>412981.26</v>
      </c>
      <c r="N22" s="150">
        <v>408768.2</v>
      </c>
      <c r="P22" s="343">
        <f t="shared" ref="P22:S22" si="2">+P20-P21</f>
        <v>-31059.52</v>
      </c>
      <c r="Q22" s="343">
        <f t="shared" si="2"/>
        <v>-0.1</v>
      </c>
      <c r="R22" s="343">
        <f t="shared" si="2"/>
        <v>31059.51</v>
      </c>
      <c r="S22" s="343">
        <f t="shared" si="2"/>
        <v>-0.1100000015</v>
      </c>
    </row>
    <row r="23" ht="15.75" customHeight="1">
      <c r="A23" s="270">
        <v>2042864.0</v>
      </c>
      <c r="B23" s="94" t="str">
        <f>VLOOKUP(A23,'LA Close'!A:B,2,FALSE)</f>
        <v>NEW WAVE FEDERATION</v>
      </c>
      <c r="C23" s="150">
        <v>518001.98</v>
      </c>
      <c r="D23" s="150">
        <v>0.0</v>
      </c>
      <c r="E23" s="150">
        <v>41569.0</v>
      </c>
      <c r="F23" s="150"/>
      <c r="G23" s="150"/>
      <c r="H23" s="94"/>
      <c r="I23" s="150">
        <v>1.392546343E7</v>
      </c>
      <c r="J23" s="150">
        <v>1.431226031E7</v>
      </c>
      <c r="K23" s="150">
        <v>29139.38</v>
      </c>
      <c r="L23" s="150">
        <v>44104.31</v>
      </c>
      <c r="M23" s="342"/>
      <c r="N23" s="73"/>
    </row>
    <row r="24" ht="15.75" customHeight="1">
      <c r="A24" s="270" t="s">
        <v>555</v>
      </c>
      <c r="B24" s="94" t="str">
        <f>VLOOKUP(A24,'LA Close'!A:B,2,FALSE)</f>
        <v>NIGHTINGALE PRIMARY SCHOOL</v>
      </c>
      <c r="C24" s="150">
        <v>272793.18</v>
      </c>
      <c r="D24" s="150">
        <v>20587.62</v>
      </c>
      <c r="E24" s="150">
        <v>109.25</v>
      </c>
      <c r="F24" s="150">
        <v>-64965.94</v>
      </c>
      <c r="G24" s="150"/>
      <c r="H24" s="94"/>
      <c r="I24" s="150">
        <v>2516301.01</v>
      </c>
      <c r="J24" s="150">
        <v>2446590.1100000003</v>
      </c>
      <c r="K24" s="150">
        <v>6369.25</v>
      </c>
      <c r="L24" s="150">
        <v>6260.0</v>
      </c>
      <c r="M24" s="94"/>
      <c r="N24" s="94"/>
    </row>
    <row r="25" ht="15.75" customHeight="1">
      <c r="A25" s="270" t="s">
        <v>558</v>
      </c>
      <c r="B25" s="94" t="str">
        <f>VLOOKUP(A25,'LA Close'!A:B,2,FALSE)</f>
        <v>OUR LADY &amp; ST JOSEPH JMI SCHOOL</v>
      </c>
      <c r="C25" s="150">
        <v>77932.21</v>
      </c>
      <c r="D25" s="150"/>
      <c r="E25" s="150"/>
      <c r="F25" s="150"/>
      <c r="G25" s="150"/>
      <c r="H25" s="94"/>
      <c r="I25" s="150">
        <v>1812098.82</v>
      </c>
      <c r="J25" s="150">
        <v>1797235.0000000002</v>
      </c>
      <c r="K25" s="150">
        <v>6369.25</v>
      </c>
      <c r="L25" s="150">
        <v>6260.0</v>
      </c>
      <c r="M25" s="94"/>
      <c r="N25" s="94"/>
    </row>
    <row r="26" ht="15.75" customHeight="1">
      <c r="A26" s="270" t="s">
        <v>562</v>
      </c>
      <c r="B26" s="94" t="str">
        <f>VLOOKUP(A26,'LA Close'!A:B,2,FALSE)</f>
        <v>PARKWOOD PRIMARY SCHOOL</v>
      </c>
      <c r="C26" s="150">
        <v>-101293.69</v>
      </c>
      <c r="D26" s="150">
        <v>0.0</v>
      </c>
      <c r="E26" s="150">
        <v>9614.52</v>
      </c>
      <c r="F26" s="150"/>
      <c r="G26" s="150"/>
      <c r="H26" s="94"/>
      <c r="I26" s="150">
        <v>2067265.17</v>
      </c>
      <c r="J26" s="150">
        <v>1928654.3800000004</v>
      </c>
      <c r="K26" s="150">
        <v>6151.0</v>
      </c>
      <c r="L26" s="150">
        <v>29214.65</v>
      </c>
      <c r="M26" s="94"/>
      <c r="N26" s="94"/>
    </row>
    <row r="27" ht="15.75" customHeight="1">
      <c r="A27" s="270" t="s">
        <v>566</v>
      </c>
      <c r="B27" s="94" t="str">
        <f>VLOOKUP(A27,'LA Close'!A:B,2,FALSE)</f>
        <v>PRINCESS MAY PRIMARY SCHOOL</v>
      </c>
      <c r="C27" s="150">
        <v>87945.24</v>
      </c>
      <c r="D27" s="150">
        <v>11140.18</v>
      </c>
      <c r="E27" s="150"/>
      <c r="F27" s="150"/>
      <c r="G27" s="150"/>
      <c r="H27" s="94"/>
      <c r="I27" s="150">
        <v>2165433.57</v>
      </c>
      <c r="J27" s="150">
        <v>2107118.6799999997</v>
      </c>
      <c r="K27" s="150">
        <v>6958.75</v>
      </c>
      <c r="L27" s="150">
        <v>19997.46</v>
      </c>
      <c r="M27" s="94"/>
      <c r="N27" s="94"/>
    </row>
    <row r="28" ht="15.75" customHeight="1">
      <c r="A28" s="270" t="s">
        <v>570</v>
      </c>
      <c r="B28" s="94" t="str">
        <f>VLOOKUP(A28,'LA Close'!A:B,2,FALSE)</f>
        <v>QUEENSBRIDGE INFANTS SCHOOL</v>
      </c>
      <c r="C28" s="150">
        <v>-192854.57</v>
      </c>
      <c r="D28" s="150">
        <v>0.0</v>
      </c>
      <c r="E28" s="150">
        <v>53163.23</v>
      </c>
      <c r="F28" s="150">
        <v>0.0</v>
      </c>
      <c r="G28" s="150"/>
      <c r="H28" s="150">
        <v>301224.6500000004</v>
      </c>
      <c r="I28" s="150">
        <v>3913630.36</v>
      </c>
      <c r="J28" s="150">
        <v>4142399.390000001</v>
      </c>
      <c r="K28" s="150">
        <v>8738.5</v>
      </c>
      <c r="L28" s="150">
        <v>0.0</v>
      </c>
      <c r="M28" s="150">
        <v>1717912.8899999997</v>
      </c>
      <c r="N28" s="150">
        <v>1396675.54</v>
      </c>
    </row>
    <row r="29" ht="15.75" customHeight="1">
      <c r="A29" s="270" t="s">
        <v>574</v>
      </c>
      <c r="B29" s="340" t="str">
        <f>VLOOKUP(A29,'LA Close'!A:B,2,FALSE)</f>
        <v>RANDAL CREMER JMI SCHOOL</v>
      </c>
      <c r="C29" s="150">
        <v>400175.95</v>
      </c>
      <c r="D29" s="150">
        <v>14608.72</v>
      </c>
      <c r="E29" s="150">
        <v>16193.16</v>
      </c>
      <c r="F29" s="150">
        <v>-218340.2</v>
      </c>
      <c r="G29" s="150"/>
      <c r="H29" s="94"/>
      <c r="I29" s="150">
        <v>2483300.8899999997</v>
      </c>
      <c r="J29" s="150">
        <v>2611497.2000000007</v>
      </c>
      <c r="K29" s="150">
        <v>7540.38</v>
      </c>
      <c r="L29" s="150">
        <v>0.0</v>
      </c>
      <c r="M29" s="94"/>
      <c r="N29" s="94"/>
    </row>
    <row r="30" ht="15.75" customHeight="1">
      <c r="A30" s="270" t="s">
        <v>576</v>
      </c>
      <c r="B30" s="94" t="str">
        <f>VLOOKUP(A30,'LA Close'!A:B,2,FALSE)</f>
        <v>RUSHMORE PRIMARY SCHOOL</v>
      </c>
      <c r="C30" s="150">
        <v>18943.26</v>
      </c>
      <c r="D30" s="150"/>
      <c r="E30" s="150"/>
      <c r="F30" s="150">
        <v>132793.64</v>
      </c>
      <c r="G30" s="150"/>
      <c r="H30" s="94"/>
      <c r="I30" s="150">
        <v>3849968.1200000006</v>
      </c>
      <c r="J30" s="150">
        <v>3902201.0100000007</v>
      </c>
      <c r="K30" s="150">
        <v>152121.17</v>
      </c>
      <c r="L30" s="150">
        <v>202312.91999999998</v>
      </c>
      <c r="M30" s="94"/>
      <c r="N30" s="94"/>
    </row>
    <row r="31" ht="15.75" customHeight="1">
      <c r="A31" s="270" t="s">
        <v>580</v>
      </c>
      <c r="B31" s="94" t="str">
        <f>VLOOKUP(A31,'LA Close'!A:B,2,FALSE)</f>
        <v>SAINT DOMINIC'S RC PRIMARY SCHOOL</v>
      </c>
      <c r="C31" s="150">
        <v>-278404.82</v>
      </c>
      <c r="D31" s="150">
        <v>0.0</v>
      </c>
      <c r="E31" s="150">
        <v>18971.56</v>
      </c>
      <c r="F31" s="150"/>
      <c r="G31" s="150"/>
      <c r="H31" s="94"/>
      <c r="I31" s="150">
        <v>2484543.4000000004</v>
      </c>
      <c r="J31" s="150">
        <v>2491792.67</v>
      </c>
      <c r="K31" s="150">
        <v>7918.83</v>
      </c>
      <c r="L31" s="150">
        <v>36855.27</v>
      </c>
      <c r="M31" s="94"/>
      <c r="N31" s="94"/>
    </row>
    <row r="32" ht="15.75" customHeight="1">
      <c r="A32" s="270" t="s">
        <v>584</v>
      </c>
      <c r="B32" s="94" t="str">
        <f>VLOOKUP(A32,'LA Close'!A:B,2,FALSE)</f>
        <v>SAINT SCHOLASTICA'S RC PRIMARY SCHOOL</v>
      </c>
      <c r="C32" s="150">
        <v>250462.73</v>
      </c>
      <c r="D32" s="150">
        <v>0.0</v>
      </c>
      <c r="E32" s="150">
        <v>0.0</v>
      </c>
      <c r="F32" s="150">
        <v>-8816.6</v>
      </c>
      <c r="G32" s="150"/>
      <c r="H32" s="94"/>
      <c r="I32" s="150">
        <v>2033768.88</v>
      </c>
      <c r="J32" s="150">
        <v>1990549.76</v>
      </c>
      <c r="K32" s="150">
        <v>19272.0</v>
      </c>
      <c r="L32" s="150">
        <v>19272.0</v>
      </c>
      <c r="M32" s="94"/>
      <c r="N32" s="94"/>
    </row>
    <row r="33" ht="15.75" customHeight="1">
      <c r="A33" s="270" t="s">
        <v>587</v>
      </c>
      <c r="B33" s="94" t="str">
        <f>VLOOKUP(A33,'LA Close'!A:B,2,FALSE)</f>
        <v>SEBRIGHT PRIMARY SCHOOL</v>
      </c>
      <c r="C33" s="150">
        <v>292465.38</v>
      </c>
      <c r="D33" s="150"/>
      <c r="E33" s="150"/>
      <c r="F33" s="150"/>
      <c r="G33" s="150"/>
      <c r="H33" s="150">
        <v>73321.08999999892</v>
      </c>
      <c r="I33" s="150">
        <v>4019723.77</v>
      </c>
      <c r="J33" s="150">
        <v>4017022.0499999993</v>
      </c>
      <c r="K33" s="150">
        <v>69013.9</v>
      </c>
      <c r="L33" s="150">
        <v>69013.9</v>
      </c>
      <c r="M33" s="150">
        <v>1648263.94</v>
      </c>
      <c r="N33" s="150">
        <v>1638109.5400000005</v>
      </c>
    </row>
    <row r="34" ht="15.75" customHeight="1">
      <c r="A34" s="270" t="s">
        <v>591</v>
      </c>
      <c r="B34" s="94" t="str">
        <f>VLOOKUP(A34,'LA Close'!A:B,2,FALSE)</f>
        <v>SHOREDITCH PARK PRIMARY</v>
      </c>
      <c r="C34" s="150">
        <v>1540049.16</v>
      </c>
      <c r="D34" s="150">
        <v>2771.78</v>
      </c>
      <c r="E34" s="150">
        <v>42572.07</v>
      </c>
      <c r="F34" s="150">
        <v>-283059.99</v>
      </c>
      <c r="G34" s="150"/>
      <c r="H34" s="94"/>
      <c r="I34" s="150">
        <v>4105986.63</v>
      </c>
      <c r="J34" s="150">
        <v>3855545.840000001</v>
      </c>
      <c r="K34" s="150">
        <v>8713.75</v>
      </c>
      <c r="L34" s="150">
        <v>5941.97</v>
      </c>
      <c r="M34" s="94"/>
      <c r="N34" s="94"/>
    </row>
    <row r="35" ht="15.75" customHeight="1">
      <c r="A35" s="270" t="s">
        <v>595</v>
      </c>
      <c r="B35" s="94" t="str">
        <f>VLOOKUP(A35,'LA Close'!A:B,2,FALSE)</f>
        <v>SIMON MARKS PRIMARY SCHOOL</v>
      </c>
      <c r="C35" s="150">
        <v>77024.86</v>
      </c>
      <c r="D35" s="150">
        <v>1347.88</v>
      </c>
      <c r="E35" s="150">
        <v>113937.78</v>
      </c>
      <c r="F35" s="150">
        <v>0.0</v>
      </c>
      <c r="G35" s="150"/>
      <c r="H35" s="94"/>
      <c r="I35" s="150">
        <v>1394809.92</v>
      </c>
      <c r="J35" s="150">
        <v>1293080.8499999999</v>
      </c>
      <c r="K35" s="150">
        <f>40000+5639.49</f>
        <v>45639.49</v>
      </c>
      <c r="L35" s="150">
        <v>0.0</v>
      </c>
      <c r="M35" s="342"/>
      <c r="N35" s="94"/>
    </row>
    <row r="36" ht="15.75" customHeight="1">
      <c r="A36" s="270" t="s">
        <v>599</v>
      </c>
      <c r="B36" s="94" t="str">
        <f>VLOOKUP(A36,'LA Close'!A:B,2,FALSE)</f>
        <v>SIR THOMAS ABNEY PRIMARY SCHOOL</v>
      </c>
      <c r="C36" s="150">
        <v>-231563.73</v>
      </c>
      <c r="D36" s="150">
        <v>32094.89</v>
      </c>
      <c r="E36" s="150">
        <v>0.0</v>
      </c>
      <c r="F36" s="150">
        <v>-176820.03</v>
      </c>
      <c r="G36" s="150"/>
      <c r="H36" s="94"/>
      <c r="I36" s="150">
        <v>2351393.609999999</v>
      </c>
      <c r="J36" s="150">
        <v>2726914.0399999996</v>
      </c>
      <c r="K36" s="150">
        <v>7505.85</v>
      </c>
      <c r="L36" s="150">
        <v>0.0</v>
      </c>
      <c r="M36" s="94"/>
      <c r="N36" s="94"/>
    </row>
    <row r="37" ht="15.75" customHeight="1">
      <c r="A37" s="270" t="s">
        <v>602</v>
      </c>
      <c r="B37" s="94" t="str">
        <f>VLOOKUP(A37,'LA Close'!A:B,2,FALSE)</f>
        <v>SPRINGFIELD COMMUNITY PRIMARY SCHOOL</v>
      </c>
      <c r="C37" s="150">
        <v>126818.21999999997</v>
      </c>
      <c r="D37" s="150">
        <v>37910.369999999995</v>
      </c>
      <c r="E37" s="150"/>
      <c r="F37" s="150"/>
      <c r="G37" s="150"/>
      <c r="H37" s="94"/>
      <c r="I37" s="150">
        <v>1842634.5600000003</v>
      </c>
      <c r="J37" s="150">
        <v>1882675.7100000002</v>
      </c>
      <c r="K37" s="150">
        <v>6369.25</v>
      </c>
      <c r="L37" s="150"/>
      <c r="M37" s="94"/>
      <c r="N37" s="94"/>
    </row>
    <row r="38" ht="15.75" customHeight="1">
      <c r="A38" s="270" t="s">
        <v>606</v>
      </c>
      <c r="B38" s="94" t="str">
        <f>VLOOKUP(A38,'LA Close'!A:B,2,FALSE)</f>
        <v>ST. JOHN &amp; ST. JAMES CofE PRIMARY SCHOOL</v>
      </c>
      <c r="C38" s="150">
        <v>69638.62999999989</v>
      </c>
      <c r="D38" s="150"/>
      <c r="E38" s="150"/>
      <c r="F38" s="150"/>
      <c r="G38" s="150"/>
      <c r="H38" s="94"/>
      <c r="I38" s="150">
        <v>2046203.38</v>
      </c>
      <c r="J38" s="150">
        <v>1976564.75</v>
      </c>
      <c r="K38" s="150"/>
      <c r="L38" s="150"/>
      <c r="M38" s="94"/>
      <c r="N38" s="94"/>
    </row>
    <row r="39" ht="15.75" customHeight="1">
      <c r="A39" s="270" t="s">
        <v>610</v>
      </c>
      <c r="B39" s="94" t="str">
        <f>VLOOKUP(A39,'LA Close'!A:B,2,FALSE)</f>
        <v>ST. JOHN OF JERUSALEM CE PRIMARY SCHOOL</v>
      </c>
      <c r="C39" s="150">
        <v>187202.72</v>
      </c>
      <c r="D39" s="150"/>
      <c r="E39" s="150"/>
      <c r="F39" s="150"/>
      <c r="G39" s="150"/>
      <c r="H39" s="94"/>
      <c r="I39" s="150">
        <v>1311374.16</v>
      </c>
      <c r="J39" s="150">
        <v>1342854.2</v>
      </c>
      <c r="K39" s="150"/>
      <c r="L39" s="150"/>
      <c r="M39" s="94"/>
      <c r="N39" s="94"/>
    </row>
    <row r="40" ht="15.75" customHeight="1">
      <c r="A40" s="270" t="s">
        <v>612</v>
      </c>
      <c r="B40" s="94" t="str">
        <f>VLOOKUP(A40,'LA Close'!A:B,2,FALSE)</f>
        <v>ST. JOHN THE BAPTIST PRIMARY SCHOOL</v>
      </c>
      <c r="C40" s="150">
        <v>390592.7100000004</v>
      </c>
      <c r="D40" s="150"/>
      <c r="E40" s="150"/>
      <c r="F40" s="150"/>
      <c r="G40" s="150"/>
      <c r="H40" s="94"/>
      <c r="I40" s="150">
        <v>2983243.9500000007</v>
      </c>
      <c r="J40" s="150">
        <v>2806199.0500000003</v>
      </c>
      <c r="K40" s="150"/>
      <c r="L40" s="150"/>
      <c r="M40" s="94"/>
      <c r="N40" s="94"/>
    </row>
    <row r="41" ht="15.75" customHeight="1">
      <c r="A41" s="270" t="s">
        <v>616</v>
      </c>
      <c r="B41" s="94" t="str">
        <f>VLOOKUP(A41,'LA Close'!A:B,2,FALSE)</f>
        <v>ST. MARY'S CofE PRIMARY SCHOOL</v>
      </c>
      <c r="C41" s="150">
        <v>-39970.63</v>
      </c>
      <c r="D41" s="150">
        <v>0.0</v>
      </c>
      <c r="E41" s="150">
        <v>0.0</v>
      </c>
      <c r="F41" s="150">
        <v>32779.74</v>
      </c>
      <c r="G41" s="150"/>
      <c r="H41" s="94"/>
      <c r="I41" s="150">
        <v>1320698.4700000002</v>
      </c>
      <c r="J41" s="150">
        <v>1333920.0</v>
      </c>
      <c r="K41" s="150"/>
      <c r="L41" s="150"/>
      <c r="M41" s="94"/>
      <c r="N41" s="94"/>
    </row>
    <row r="42" ht="15.75" customHeight="1">
      <c r="A42" s="270" t="s">
        <v>619</v>
      </c>
      <c r="B42" s="94" t="str">
        <f>VLOOKUP(A42,'LA Close'!A:B,2,FALSE)</f>
        <v>ST. MATTHIAS PRIMARY SCHOOL</v>
      </c>
      <c r="C42" s="150">
        <v>173649.09999999986</v>
      </c>
      <c r="D42" s="150"/>
      <c r="E42" s="150"/>
      <c r="F42" s="150"/>
      <c r="G42" s="150"/>
      <c r="H42" s="94"/>
      <c r="I42" s="150">
        <v>1470415.23</v>
      </c>
      <c r="J42" s="150">
        <v>1604695.62</v>
      </c>
      <c r="K42" s="150"/>
      <c r="L42" s="150"/>
      <c r="M42" s="94"/>
      <c r="N42" s="94"/>
    </row>
    <row r="43" ht="15.75" customHeight="1">
      <c r="A43" s="270" t="s">
        <v>623</v>
      </c>
      <c r="B43" s="340" t="str">
        <f>VLOOKUP(A43,'LA Close'!A:B,2,FALSE)</f>
        <v>ST. MONICA'S RC PRIMARY SCHOOL</v>
      </c>
      <c r="C43" s="344">
        <v>-239991.45</v>
      </c>
      <c r="D43" s="344">
        <v>0.0</v>
      </c>
      <c r="E43" s="344">
        <v>0.0</v>
      </c>
      <c r="F43" s="344">
        <v>217913.1</v>
      </c>
      <c r="G43" s="150"/>
      <c r="H43" s="94"/>
      <c r="I43" s="344">
        <v>2053693.1199999999</v>
      </c>
      <c r="J43" s="344">
        <v>2009135.0699999996</v>
      </c>
      <c r="K43" s="150">
        <v>27207.34</v>
      </c>
      <c r="L43" s="150">
        <v>27207.34</v>
      </c>
      <c r="M43" s="94"/>
      <c r="N43" s="94"/>
    </row>
    <row r="44" ht="15.75" customHeight="1">
      <c r="A44" s="270" t="s">
        <v>627</v>
      </c>
      <c r="B44" s="94" t="str">
        <f>VLOOKUP(A44,'LA Close'!A:B,2,FALSE)</f>
        <v>ST. PAULS WITH ST. MICHAELS PRIMARY SCHO</v>
      </c>
      <c r="C44" s="150">
        <v>348398.2</v>
      </c>
      <c r="D44" s="150">
        <v>0.0</v>
      </c>
      <c r="E44" s="150">
        <v>0.0</v>
      </c>
      <c r="F44" s="150">
        <v>-6858.91</v>
      </c>
      <c r="G44" s="150"/>
      <c r="H44" s="94"/>
      <c r="I44" s="150">
        <v>1730844.3200000003</v>
      </c>
      <c r="J44" s="150">
        <v>1849462.7200000004</v>
      </c>
      <c r="K44" s="150"/>
      <c r="L44" s="150"/>
      <c r="M44" s="94"/>
      <c r="N44" s="94"/>
    </row>
    <row r="45" ht="15.75" customHeight="1">
      <c r="A45" s="270" t="s">
        <v>631</v>
      </c>
      <c r="B45" s="340" t="str">
        <f>VLOOKUP(A45,'LA Close'!A:B,2,FALSE)</f>
        <v>THOMAS FAIRCHILD COMMUNITY SCHOOL</v>
      </c>
      <c r="C45" s="150">
        <v>-123820.34</v>
      </c>
      <c r="D45" s="150"/>
      <c r="E45" s="150"/>
      <c r="F45" s="150">
        <v>-12058.25</v>
      </c>
      <c r="G45" s="150"/>
      <c r="H45" s="150">
        <v>-6871.379999999888</v>
      </c>
      <c r="I45" s="150">
        <v>2146553.7899999996</v>
      </c>
      <c r="J45" s="150">
        <v>2043252.8900000001</v>
      </c>
      <c r="K45" s="150">
        <v>6678.36</v>
      </c>
      <c r="L45" s="150">
        <v>6678.36</v>
      </c>
      <c r="M45" s="345"/>
      <c r="N45" s="345"/>
    </row>
    <row r="46" ht="15.75" customHeight="1">
      <c r="A46" s="270" t="s">
        <v>634</v>
      </c>
      <c r="B46" s="94" t="str">
        <f>VLOOKUP(A46,'LA Close'!A:B,2,FALSE)</f>
        <v>OLDHILL PRIMARY SCHOOL</v>
      </c>
      <c r="C46" s="150">
        <v>-781961.78</v>
      </c>
      <c r="D46" s="150"/>
      <c r="E46" s="150">
        <v>34074.93</v>
      </c>
      <c r="F46" s="150">
        <v>-771.8</v>
      </c>
      <c r="G46" s="150"/>
      <c r="H46" s="150">
        <v>-98685.6100000008</v>
      </c>
      <c r="I46" s="150">
        <v>2928934.1700000004</v>
      </c>
      <c r="J46" s="150">
        <v>3169110.6499999994</v>
      </c>
      <c r="K46" s="150">
        <v>7420.0</v>
      </c>
      <c r="L46" s="150">
        <v>1194.44</v>
      </c>
      <c r="M46" s="150">
        <v>1732457.0399999996</v>
      </c>
      <c r="N46" s="150">
        <v>1742695.3300000005</v>
      </c>
    </row>
    <row r="47" ht="15.75" customHeight="1">
      <c r="A47" s="270">
        <v>2042450.0</v>
      </c>
      <c r="B47" s="94" t="str">
        <f>VLOOKUP(A47,'LA Close'!A:B,2,FALSE)</f>
        <v>VIRIDIS FEDERATION</v>
      </c>
      <c r="C47" s="150">
        <v>964774.98</v>
      </c>
      <c r="D47" s="150"/>
      <c r="E47" s="150"/>
      <c r="F47" s="150">
        <v>-721166.04</v>
      </c>
      <c r="G47" s="150"/>
      <c r="H47" s="342"/>
      <c r="I47" s="150">
        <v>1.1417528250000002E7</v>
      </c>
      <c r="J47" s="150">
        <v>1.2077539620000001E7</v>
      </c>
      <c r="K47" s="150">
        <v>42056.380000000005</v>
      </c>
      <c r="L47" s="150">
        <v>42056.380000000005</v>
      </c>
      <c r="M47" s="342"/>
      <c r="N47" s="342"/>
    </row>
    <row r="48" ht="15.75" customHeight="1">
      <c r="A48" s="270" t="s">
        <v>640</v>
      </c>
      <c r="B48" s="94" t="str">
        <f>VLOOKUP(A48,'LA Close'!A:B,2,FALSE)</f>
        <v>WILLIAM PATTEN PRIMARY SCHOOL</v>
      </c>
      <c r="C48" s="150">
        <v>-84050.77</v>
      </c>
      <c r="D48" s="150">
        <v>7491.72</v>
      </c>
      <c r="E48" s="150">
        <v>-7316.12</v>
      </c>
      <c r="F48" s="150">
        <v>12554.88</v>
      </c>
      <c r="G48" s="150"/>
      <c r="H48" s="94"/>
      <c r="I48" s="150">
        <v>3548989.849999999</v>
      </c>
      <c r="J48" s="150">
        <v>3630857.1199999996</v>
      </c>
      <c r="K48" s="150">
        <v>8806.0</v>
      </c>
      <c r="L48" s="150">
        <v>16122.119999999999</v>
      </c>
      <c r="M48" s="94"/>
      <c r="N48" s="94"/>
    </row>
    <row r="49" ht="15.75" customHeight="1">
      <c r="A49" s="270">
        <v>2044714.0</v>
      </c>
      <c r="B49" s="340" t="str">
        <f>VLOOKUP(A49,'LA Close'!A:B,2,FALSE)</f>
        <v>CARDINAL POLE RC SCHOOL</v>
      </c>
      <c r="C49" s="341">
        <v>1644284.73</v>
      </c>
      <c r="D49" s="150"/>
      <c r="E49" s="150"/>
      <c r="F49" s="150"/>
      <c r="G49" s="150"/>
      <c r="H49" s="94"/>
      <c r="I49" s="344">
        <v>1.1461586929999998E7</v>
      </c>
      <c r="J49" s="344">
        <v>1.179008119E7</v>
      </c>
      <c r="K49" s="344">
        <v>907406.5700000001</v>
      </c>
      <c r="L49" s="344">
        <v>907406.57</v>
      </c>
      <c r="M49" s="94"/>
      <c r="N49" s="94"/>
    </row>
    <row r="50" ht="15.75" customHeight="1">
      <c r="A50" s="270">
        <v>2044283.0</v>
      </c>
      <c r="B50" s="340" t="str">
        <f>VLOOKUP(A50,'LA Close'!A:B,2,FALSE)</f>
        <v>HAGGERSTON SCHOOL</v>
      </c>
      <c r="C50" s="150"/>
      <c r="D50" s="150"/>
      <c r="E50" s="150"/>
      <c r="F50" s="150"/>
      <c r="G50" s="150"/>
      <c r="H50" s="94"/>
      <c r="I50" s="344"/>
      <c r="J50" s="344"/>
      <c r="K50" s="150"/>
      <c r="L50" s="150"/>
      <c r="M50" s="94"/>
      <c r="N50" s="94"/>
    </row>
    <row r="51" ht="15.75" customHeight="1">
      <c r="A51" s="270">
        <v>2044641.0</v>
      </c>
      <c r="B51" s="94" t="str">
        <f>VLOOKUP(A51,'LA Close'!A:B,2,FALSE)</f>
        <v>ALL SAINTS CATHOLIC HIGH SCHOOL</v>
      </c>
      <c r="C51" s="150">
        <v>214778.82</v>
      </c>
      <c r="D51" s="150">
        <v>0.0</v>
      </c>
      <c r="E51" s="150">
        <v>76902.57</v>
      </c>
      <c r="F51" s="150"/>
      <c r="G51" s="150"/>
      <c r="H51" s="94"/>
      <c r="I51" s="150">
        <v>6151893.419999998</v>
      </c>
      <c r="J51" s="150">
        <v>6291138.329999999</v>
      </c>
      <c r="K51" s="150">
        <v>17086.61</v>
      </c>
      <c r="L51" s="150"/>
      <c r="M51" s="94"/>
      <c r="N51" s="73"/>
    </row>
    <row r="52" ht="15.75" customHeight="1">
      <c r="A52" s="270">
        <v>2044310.0</v>
      </c>
      <c r="B52" s="94" t="str">
        <f>VLOOKUP(A52,'LA Close'!A:B,2,FALSE)</f>
        <v>STOKE NEWINGTON SECONDARY SCHOOL</v>
      </c>
      <c r="C52" s="150">
        <v>543342.52</v>
      </c>
      <c r="D52" s="150">
        <v>0.0</v>
      </c>
      <c r="E52" s="150">
        <v>0.0</v>
      </c>
      <c r="F52" s="150">
        <v>0.0</v>
      </c>
      <c r="G52" s="150"/>
      <c r="H52" s="94"/>
      <c r="I52" s="150">
        <v>1.57668864E7</v>
      </c>
      <c r="J52" s="150">
        <v>1.5765349300000003E7</v>
      </c>
      <c r="K52" s="150">
        <v>23981.09</v>
      </c>
      <c r="L52" s="150">
        <v>88132.75</v>
      </c>
      <c r="M52" s="94"/>
      <c r="N52" s="94"/>
    </row>
    <row r="53" ht="15.75" customHeight="1">
      <c r="A53" s="270">
        <v>2044697.0</v>
      </c>
      <c r="B53" s="94" t="str">
        <f>VLOOKUP(A53,'LA Close'!A:B,2,FALSE)</f>
        <v>THE URSWICK SCHOOL</v>
      </c>
      <c r="C53" s="150">
        <v>1717293.57</v>
      </c>
      <c r="D53" s="150">
        <v>0.0</v>
      </c>
      <c r="E53" s="150">
        <v>0.0</v>
      </c>
      <c r="F53" s="150">
        <v>-73551.62</v>
      </c>
      <c r="G53" s="150"/>
      <c r="H53" s="94"/>
      <c r="I53" s="150">
        <v>1.021205442E7</v>
      </c>
      <c r="J53" s="150">
        <v>9798909.879999995</v>
      </c>
      <c r="K53" s="150"/>
      <c r="L53" s="150"/>
      <c r="M53" s="94"/>
      <c r="N53" s="94"/>
    </row>
    <row r="54" ht="15.75" customHeight="1">
      <c r="A54" s="270">
        <v>2044318.0</v>
      </c>
      <c r="B54" s="94" t="str">
        <f>VLOOKUP(A54,'LA Close'!A:B,2,FALSE)</f>
        <v>YESODEY HATORAH SECONDARY GIRLS SCHOOL</v>
      </c>
      <c r="C54" s="150">
        <v>18275.96</v>
      </c>
      <c r="D54" s="150">
        <v>0.0</v>
      </c>
      <c r="E54" s="150">
        <v>43086.66</v>
      </c>
      <c r="F54" s="150"/>
      <c r="G54" s="150"/>
      <c r="H54" s="94"/>
      <c r="I54" s="150">
        <v>3672615.4699999997</v>
      </c>
      <c r="J54" s="150">
        <v>3694262.9399999995</v>
      </c>
      <c r="K54" s="150">
        <v>10753.43</v>
      </c>
      <c r="L54" s="150"/>
      <c r="M54" s="345"/>
      <c r="N54" s="73"/>
    </row>
    <row r="55" ht="15.75" customHeight="1">
      <c r="A55" s="270">
        <v>2047097.0</v>
      </c>
      <c r="B55" s="94" t="str">
        <f>VLOOKUP(A55,'LA Close'!A:B,2,FALSE)</f>
        <v>STORMONT HOUSE SCHOOL</v>
      </c>
      <c r="C55" s="150">
        <v>178939.63</v>
      </c>
      <c r="D55" s="150">
        <v>36053.0</v>
      </c>
      <c r="E55" s="150">
        <v>30807.62</v>
      </c>
      <c r="F55" s="150"/>
      <c r="G55" s="150"/>
      <c r="H55" s="94"/>
      <c r="I55" s="150">
        <v>4522139.48</v>
      </c>
      <c r="J55" s="150">
        <v>4483362.640000001</v>
      </c>
      <c r="K55" s="150">
        <v>5467.82</v>
      </c>
      <c r="L55" s="150">
        <v>0.0</v>
      </c>
      <c r="M55" s="94"/>
      <c r="N55" s="94"/>
    </row>
    <row r="56" ht="15.75" customHeight="1">
      <c r="A56" s="270">
        <v>2047161.0</v>
      </c>
      <c r="B56" s="94" t="str">
        <f>VLOOKUP(A56,'LA Close'!A:B,2,FALSE)</f>
        <v>THE GARDEN SCHOOL</v>
      </c>
      <c r="C56" s="150">
        <v>-1276319.61</v>
      </c>
      <c r="D56" s="150">
        <v>29222.16</v>
      </c>
      <c r="E56" s="150">
        <v>11998.0</v>
      </c>
      <c r="F56" s="150"/>
      <c r="G56" s="150"/>
      <c r="H56" s="94"/>
      <c r="I56" s="150">
        <v>8326686.9799999995</v>
      </c>
      <c r="J56" s="150">
        <v>9297150.539999997</v>
      </c>
      <c r="K56" s="150">
        <v>152625.18</v>
      </c>
      <c r="L56" s="150">
        <v>140627.18</v>
      </c>
      <c r="M56" s="94"/>
      <c r="N56" s="94"/>
    </row>
    <row r="57" ht="15.75" customHeight="1">
      <c r="A57" s="270">
        <v>2047171.0</v>
      </c>
      <c r="B57" s="94" t="str">
        <f>VLOOKUP(A57,'LA Close'!A:B,2,FALSE)</f>
        <v>ICKBURGH SCHOOL</v>
      </c>
      <c r="C57" s="150">
        <v>-100593.0</v>
      </c>
      <c r="D57" s="150">
        <v>0.0</v>
      </c>
      <c r="E57" s="150">
        <v>6024.69</v>
      </c>
      <c r="F57" s="150"/>
      <c r="G57" s="150"/>
      <c r="H57" s="94"/>
      <c r="I57" s="150">
        <v>7022363.66</v>
      </c>
      <c r="J57" s="150">
        <v>7154379.5200000005</v>
      </c>
      <c r="K57" s="150">
        <v>6024.69</v>
      </c>
      <c r="L57" s="150">
        <v>0.0</v>
      </c>
      <c r="M57" s="94"/>
      <c r="N57" s="94"/>
    </row>
    <row r="58" ht="15.75" customHeight="1">
      <c r="C58" s="150"/>
      <c r="D58" s="150"/>
      <c r="E58" s="150"/>
      <c r="F58" s="150"/>
      <c r="G58" s="150"/>
      <c r="I58" s="150"/>
      <c r="J58" s="150"/>
      <c r="K58" s="150"/>
      <c r="L58" s="150"/>
    </row>
    <row r="59" ht="15.75" customHeight="1">
      <c r="A59" s="72" t="s">
        <v>699</v>
      </c>
      <c r="C59" s="273">
        <f t="shared" ref="C59:F59" si="3">SUM(C2:C58)</f>
        <v>8052104.21</v>
      </c>
      <c r="D59" s="273">
        <f t="shared" si="3"/>
        <v>507570.13</v>
      </c>
      <c r="E59" s="273">
        <f t="shared" si="3"/>
        <v>763706.6</v>
      </c>
      <c r="F59" s="273">
        <f t="shared" si="3"/>
        <v>-1365589.01</v>
      </c>
      <c r="G59" s="273">
        <f t="shared" ref="G59:G60" si="6">SUM(C59:F59)</f>
        <v>7957791.93</v>
      </c>
      <c r="H59" s="273">
        <f t="shared" ref="H59:N59" si="4">SUM(H2:H58)</f>
        <v>1001372.79</v>
      </c>
      <c r="I59" s="273">
        <f t="shared" si="4"/>
        <v>215096094.2</v>
      </c>
      <c r="J59" s="273">
        <f t="shared" si="4"/>
        <v>220098677.5</v>
      </c>
      <c r="K59" s="273">
        <f t="shared" si="4"/>
        <v>2052088.87</v>
      </c>
      <c r="L59" s="273">
        <f t="shared" si="4"/>
        <v>2161164.02</v>
      </c>
      <c r="M59" s="273">
        <f t="shared" si="4"/>
        <v>25852484.93</v>
      </c>
      <c r="N59" s="273">
        <f t="shared" si="4"/>
        <v>25522667.52</v>
      </c>
    </row>
    <row r="60" ht="15.75" customHeight="1">
      <c r="A60" s="72" t="s">
        <v>700</v>
      </c>
      <c r="C60" s="150"/>
      <c r="D60" s="150">
        <f t="shared" ref="D60:E60" si="5">SUM(D2:D58)</f>
        <v>507570.13</v>
      </c>
      <c r="E60" s="150">
        <f t="shared" si="5"/>
        <v>763706.6</v>
      </c>
      <c r="F60" s="150"/>
      <c r="G60" s="150">
        <f t="shared" si="6"/>
        <v>1271276.73</v>
      </c>
      <c r="I60" s="150"/>
      <c r="J60" s="150"/>
      <c r="K60" s="150"/>
      <c r="L60" s="150"/>
    </row>
    <row r="61" ht="15.75" customHeight="1">
      <c r="C61" s="150"/>
      <c r="D61" s="150"/>
      <c r="E61" s="150"/>
      <c r="F61" s="150"/>
      <c r="G61" s="150"/>
      <c r="I61" s="150"/>
      <c r="J61" s="150"/>
      <c r="K61" s="150"/>
      <c r="L61" s="150"/>
      <c r="M61" s="73"/>
      <c r="N61" s="73"/>
    </row>
    <row r="62" ht="15.75" customHeight="1">
      <c r="C62" s="150"/>
      <c r="D62" s="150"/>
      <c r="E62" s="150"/>
      <c r="F62" s="150"/>
      <c r="G62" s="150"/>
      <c r="I62" s="150"/>
      <c r="J62" s="150"/>
      <c r="K62" s="150"/>
      <c r="L62" s="150"/>
    </row>
    <row r="63" ht="15.75" customHeight="1">
      <c r="C63" s="150"/>
      <c r="D63" s="150"/>
      <c r="E63" s="150"/>
      <c r="F63" s="150"/>
      <c r="G63" s="150"/>
      <c r="I63" s="150"/>
      <c r="J63" s="150"/>
      <c r="K63" s="150"/>
      <c r="L63" s="150"/>
    </row>
    <row r="64" ht="15.75" customHeight="1">
      <c r="C64" s="150"/>
      <c r="D64" s="150"/>
      <c r="E64" s="150"/>
      <c r="F64" s="150"/>
      <c r="G64" s="150"/>
      <c r="I64" s="150"/>
      <c r="J64" s="150"/>
      <c r="K64" s="150"/>
      <c r="L64" s="150"/>
    </row>
    <row r="65" ht="15.75" customHeight="1">
      <c r="C65" s="150"/>
      <c r="D65" s="150"/>
      <c r="E65" s="150"/>
      <c r="F65" s="150"/>
      <c r="G65" s="150"/>
      <c r="I65" s="150"/>
      <c r="J65" s="150"/>
      <c r="K65" s="150"/>
      <c r="L65" s="150"/>
    </row>
    <row r="66" ht="15.75" customHeight="1">
      <c r="C66" s="150"/>
      <c r="D66" s="150"/>
      <c r="E66" s="150"/>
      <c r="F66" s="150"/>
      <c r="G66" s="150"/>
      <c r="I66" s="150"/>
      <c r="J66" s="150"/>
      <c r="K66" s="150"/>
      <c r="L66" s="150"/>
    </row>
    <row r="67" ht="15.75" customHeight="1">
      <c r="C67" s="150"/>
      <c r="D67" s="150"/>
      <c r="E67" s="150"/>
      <c r="F67" s="150"/>
      <c r="G67" s="150"/>
      <c r="I67" s="150"/>
      <c r="J67" s="150"/>
      <c r="K67" s="150"/>
      <c r="L67" s="150"/>
    </row>
    <row r="68" ht="15.75" customHeight="1">
      <c r="C68" s="150"/>
      <c r="D68" s="150"/>
      <c r="E68" s="150"/>
      <c r="F68" s="150"/>
      <c r="G68" s="150"/>
      <c r="I68" s="150"/>
      <c r="J68" s="150"/>
      <c r="K68" s="150"/>
      <c r="L68" s="150"/>
    </row>
    <row r="69" ht="15.75" customHeight="1">
      <c r="C69" s="150"/>
      <c r="D69" s="150"/>
      <c r="E69" s="150"/>
      <c r="F69" s="150"/>
      <c r="G69" s="150"/>
      <c r="I69" s="150"/>
      <c r="J69" s="150"/>
      <c r="K69" s="150"/>
      <c r="L69" s="150"/>
    </row>
    <row r="70" ht="15.75" customHeight="1">
      <c r="C70" s="150"/>
      <c r="D70" s="150"/>
      <c r="E70" s="150"/>
      <c r="F70" s="150"/>
      <c r="G70" s="150"/>
      <c r="I70" s="150"/>
      <c r="J70" s="150"/>
      <c r="K70" s="150"/>
      <c r="L70" s="150"/>
    </row>
    <row r="71" ht="15.75" customHeight="1">
      <c r="C71" s="150"/>
      <c r="D71" s="150"/>
      <c r="E71" s="150"/>
      <c r="F71" s="150"/>
      <c r="G71" s="150"/>
      <c r="I71" s="150"/>
      <c r="J71" s="150"/>
      <c r="K71" s="150"/>
      <c r="L71" s="150"/>
    </row>
    <row r="72" ht="15.75" customHeight="1">
      <c r="C72" s="150"/>
      <c r="D72" s="150"/>
      <c r="E72" s="150"/>
      <c r="F72" s="150"/>
      <c r="G72" s="150"/>
      <c r="I72" s="150"/>
      <c r="J72" s="150"/>
      <c r="K72" s="150"/>
      <c r="L72" s="150"/>
    </row>
    <row r="73" ht="15.75" customHeight="1">
      <c r="C73" s="150"/>
      <c r="D73" s="150"/>
      <c r="E73" s="150"/>
      <c r="F73" s="150"/>
      <c r="G73" s="150"/>
      <c r="I73" s="150"/>
      <c r="J73" s="150"/>
      <c r="K73" s="150"/>
      <c r="L73" s="150"/>
    </row>
    <row r="74" ht="15.75" customHeight="1">
      <c r="C74" s="150"/>
      <c r="D74" s="150"/>
      <c r="E74" s="150"/>
      <c r="F74" s="150"/>
      <c r="G74" s="150"/>
      <c r="I74" s="150"/>
      <c r="J74" s="150"/>
      <c r="K74" s="150"/>
      <c r="L74" s="150"/>
    </row>
    <row r="75" ht="15.75" customHeight="1">
      <c r="C75" s="150"/>
      <c r="D75" s="150"/>
      <c r="E75" s="150"/>
      <c r="F75" s="150"/>
      <c r="G75" s="150"/>
      <c r="I75" s="150"/>
      <c r="J75" s="150"/>
      <c r="K75" s="150"/>
      <c r="L75" s="150"/>
    </row>
    <row r="76" ht="15.75" customHeight="1">
      <c r="C76" s="150"/>
      <c r="D76" s="150"/>
      <c r="E76" s="150"/>
      <c r="F76" s="150"/>
      <c r="G76" s="150"/>
      <c r="I76" s="150"/>
      <c r="J76" s="150"/>
      <c r="K76" s="150"/>
      <c r="L76" s="150"/>
    </row>
    <row r="77" ht="15.75" customHeight="1">
      <c r="C77" s="150"/>
      <c r="D77" s="150"/>
      <c r="E77" s="150"/>
      <c r="F77" s="150"/>
      <c r="G77" s="150"/>
      <c r="I77" s="150"/>
      <c r="J77" s="150"/>
      <c r="K77" s="150"/>
      <c r="L77" s="150"/>
    </row>
    <row r="78" ht="15.75" customHeight="1">
      <c r="C78" s="150"/>
      <c r="D78" s="150"/>
      <c r="E78" s="150"/>
      <c r="F78" s="150"/>
      <c r="G78" s="150"/>
      <c r="I78" s="150"/>
      <c r="J78" s="150"/>
      <c r="K78" s="150"/>
      <c r="L78" s="150"/>
    </row>
    <row r="79" ht="15.75" customHeight="1">
      <c r="C79" s="150"/>
      <c r="D79" s="150"/>
      <c r="E79" s="150"/>
      <c r="F79" s="150"/>
      <c r="G79" s="150"/>
      <c r="I79" s="150"/>
      <c r="J79" s="150"/>
      <c r="K79" s="150"/>
      <c r="L79" s="150"/>
    </row>
    <row r="80" ht="15.75" customHeight="1">
      <c r="C80" s="150"/>
      <c r="D80" s="150"/>
      <c r="E80" s="150"/>
      <c r="F80" s="150"/>
      <c r="G80" s="150"/>
      <c r="I80" s="150"/>
      <c r="J80" s="150"/>
      <c r="K80" s="150"/>
      <c r="L80" s="150"/>
    </row>
    <row r="81" ht="15.75" customHeight="1">
      <c r="C81" s="150"/>
      <c r="D81" s="150"/>
      <c r="E81" s="150"/>
      <c r="F81" s="150"/>
      <c r="G81" s="150"/>
      <c r="I81" s="150"/>
      <c r="J81" s="150"/>
      <c r="K81" s="150"/>
      <c r="L81" s="150"/>
    </row>
    <row r="82" ht="15.75" customHeight="1">
      <c r="C82" s="150"/>
      <c r="D82" s="150"/>
      <c r="E82" s="150"/>
      <c r="F82" s="150"/>
      <c r="G82" s="150"/>
      <c r="I82" s="150"/>
      <c r="J82" s="150"/>
      <c r="K82" s="150"/>
      <c r="L82" s="150"/>
    </row>
    <row r="83" ht="15.75" customHeight="1">
      <c r="C83" s="150"/>
      <c r="D83" s="150"/>
      <c r="E83" s="150"/>
      <c r="F83" s="150"/>
      <c r="G83" s="150"/>
      <c r="I83" s="150"/>
      <c r="J83" s="150"/>
      <c r="K83" s="150"/>
      <c r="L83" s="150"/>
    </row>
    <row r="84" ht="15.75" customHeight="1">
      <c r="C84" s="150"/>
      <c r="D84" s="150"/>
      <c r="E84" s="150"/>
      <c r="F84" s="150"/>
      <c r="G84" s="150"/>
      <c r="I84" s="150"/>
      <c r="J84" s="150"/>
      <c r="K84" s="150"/>
      <c r="L84" s="150"/>
    </row>
    <row r="85" ht="15.75" customHeight="1">
      <c r="C85" s="150"/>
      <c r="D85" s="150"/>
      <c r="E85" s="150"/>
      <c r="F85" s="150"/>
      <c r="G85" s="150"/>
      <c r="I85" s="150"/>
      <c r="J85" s="150"/>
      <c r="K85" s="150"/>
      <c r="L85" s="150"/>
    </row>
    <row r="86" ht="15.75" customHeight="1">
      <c r="C86" s="150"/>
      <c r="D86" s="150"/>
      <c r="E86" s="150"/>
      <c r="F86" s="150"/>
      <c r="G86" s="150"/>
      <c r="I86" s="150"/>
      <c r="J86" s="150"/>
      <c r="K86" s="150"/>
      <c r="L86" s="150"/>
    </row>
    <row r="87" ht="15.75" customHeight="1">
      <c r="C87" s="150"/>
      <c r="D87" s="150"/>
      <c r="E87" s="150"/>
      <c r="F87" s="150"/>
      <c r="G87" s="150"/>
      <c r="I87" s="150"/>
      <c r="J87" s="150"/>
      <c r="K87" s="150"/>
      <c r="L87" s="150"/>
    </row>
    <row r="88" ht="15.75" customHeight="1">
      <c r="C88" s="150"/>
      <c r="D88" s="150"/>
      <c r="E88" s="150"/>
      <c r="F88" s="150"/>
      <c r="G88" s="150"/>
      <c r="I88" s="150"/>
      <c r="J88" s="150"/>
      <c r="K88" s="150"/>
      <c r="L88" s="150"/>
    </row>
    <row r="89" ht="15.75" customHeight="1">
      <c r="C89" s="150"/>
      <c r="D89" s="150"/>
      <c r="E89" s="150"/>
      <c r="F89" s="150"/>
      <c r="G89" s="150"/>
      <c r="I89" s="150"/>
      <c r="J89" s="150"/>
      <c r="K89" s="150"/>
      <c r="L89" s="150"/>
    </row>
    <row r="90" ht="15.75" customHeight="1">
      <c r="C90" s="150"/>
      <c r="D90" s="150"/>
      <c r="E90" s="150"/>
      <c r="F90" s="150"/>
      <c r="G90" s="150"/>
      <c r="I90" s="150"/>
      <c r="J90" s="150"/>
      <c r="K90" s="150"/>
      <c r="L90" s="150"/>
    </row>
    <row r="91" ht="15.75" customHeight="1">
      <c r="C91" s="150"/>
      <c r="D91" s="150"/>
      <c r="E91" s="150"/>
      <c r="F91" s="150"/>
      <c r="G91" s="150"/>
      <c r="I91" s="150"/>
      <c r="J91" s="150"/>
      <c r="K91" s="150"/>
      <c r="L91" s="150"/>
    </row>
    <row r="92" ht="15.75" customHeight="1">
      <c r="C92" s="150"/>
      <c r="D92" s="150"/>
      <c r="E92" s="150"/>
      <c r="F92" s="150"/>
      <c r="G92" s="150"/>
      <c r="I92" s="150"/>
      <c r="J92" s="150"/>
      <c r="K92" s="150"/>
      <c r="L92" s="150"/>
    </row>
    <row r="93" ht="15.75" customHeight="1">
      <c r="C93" s="150"/>
      <c r="D93" s="150"/>
      <c r="E93" s="150"/>
      <c r="F93" s="150"/>
      <c r="G93" s="150"/>
      <c r="I93" s="150"/>
      <c r="J93" s="150"/>
      <c r="K93" s="150"/>
      <c r="L93" s="150"/>
    </row>
    <row r="94" ht="15.75" customHeight="1">
      <c r="C94" s="150"/>
      <c r="D94" s="150"/>
      <c r="E94" s="150"/>
      <c r="F94" s="150"/>
      <c r="G94" s="150"/>
      <c r="I94" s="150"/>
      <c r="J94" s="150"/>
      <c r="K94" s="150"/>
      <c r="L94" s="150"/>
    </row>
    <row r="95" ht="15.75" customHeight="1">
      <c r="C95" s="150"/>
      <c r="D95" s="150"/>
      <c r="E95" s="150"/>
      <c r="F95" s="150"/>
      <c r="G95" s="150"/>
      <c r="I95" s="150"/>
      <c r="J95" s="150"/>
      <c r="K95" s="150"/>
      <c r="L95" s="150"/>
    </row>
    <row r="96" ht="15.75" customHeight="1">
      <c r="C96" s="150"/>
      <c r="D96" s="150"/>
      <c r="E96" s="150"/>
      <c r="F96" s="150"/>
      <c r="G96" s="150"/>
      <c r="I96" s="150"/>
      <c r="J96" s="150"/>
      <c r="K96" s="150"/>
      <c r="L96" s="150"/>
    </row>
    <row r="97" ht="15.75" customHeight="1">
      <c r="C97" s="150"/>
      <c r="D97" s="150"/>
      <c r="E97" s="150"/>
      <c r="F97" s="150"/>
      <c r="G97" s="150"/>
      <c r="I97" s="150"/>
      <c r="J97" s="150"/>
      <c r="K97" s="150"/>
      <c r="L97" s="150"/>
    </row>
    <row r="98" ht="15.75" customHeight="1">
      <c r="C98" s="150"/>
      <c r="D98" s="150"/>
      <c r="E98" s="150"/>
      <c r="F98" s="150"/>
      <c r="G98" s="150"/>
      <c r="I98" s="150"/>
      <c r="J98" s="150"/>
      <c r="K98" s="150"/>
      <c r="L98" s="150"/>
    </row>
    <row r="99" ht="15.75" customHeight="1">
      <c r="C99" s="150"/>
      <c r="D99" s="150"/>
      <c r="E99" s="150"/>
      <c r="F99" s="150"/>
      <c r="G99" s="150"/>
      <c r="I99" s="150"/>
      <c r="J99" s="150"/>
      <c r="K99" s="150"/>
      <c r="L99" s="150"/>
    </row>
    <row r="100" ht="15.75" customHeight="1">
      <c r="C100" s="150"/>
      <c r="D100" s="150"/>
      <c r="E100" s="150"/>
      <c r="F100" s="150"/>
      <c r="G100" s="150"/>
      <c r="I100" s="150"/>
      <c r="J100" s="150"/>
      <c r="K100" s="150"/>
      <c r="L100" s="150"/>
    </row>
    <row r="101" ht="15.75" customHeight="1">
      <c r="C101" s="150"/>
      <c r="D101" s="150"/>
      <c r="E101" s="150"/>
      <c r="F101" s="150"/>
      <c r="G101" s="150"/>
      <c r="I101" s="150"/>
      <c r="J101" s="150"/>
      <c r="K101" s="150"/>
      <c r="L101" s="150"/>
    </row>
    <row r="102" ht="15.75" customHeight="1">
      <c r="C102" s="150"/>
      <c r="D102" s="150"/>
      <c r="E102" s="150"/>
      <c r="F102" s="150"/>
      <c r="G102" s="150"/>
      <c r="I102" s="150"/>
      <c r="J102" s="150"/>
      <c r="K102" s="150"/>
      <c r="L102" s="150"/>
    </row>
    <row r="103" ht="15.75" customHeight="1">
      <c r="C103" s="150"/>
      <c r="D103" s="150"/>
      <c r="E103" s="150"/>
      <c r="F103" s="150"/>
      <c r="G103" s="150"/>
      <c r="I103" s="150"/>
      <c r="J103" s="150"/>
      <c r="K103" s="150"/>
      <c r="L103" s="150"/>
    </row>
    <row r="104" ht="15.75" customHeight="1">
      <c r="C104" s="150"/>
      <c r="D104" s="150"/>
      <c r="E104" s="150"/>
      <c r="F104" s="150"/>
      <c r="G104" s="150"/>
      <c r="I104" s="150"/>
      <c r="J104" s="150"/>
      <c r="K104" s="150"/>
      <c r="L104" s="150"/>
    </row>
    <row r="105" ht="15.75" customHeight="1">
      <c r="C105" s="150"/>
      <c r="D105" s="150"/>
      <c r="E105" s="150"/>
      <c r="F105" s="150"/>
      <c r="G105" s="150"/>
      <c r="I105" s="150"/>
      <c r="J105" s="150"/>
      <c r="K105" s="150"/>
      <c r="L105" s="150"/>
    </row>
    <row r="106" ht="15.75" customHeight="1">
      <c r="C106" s="150"/>
      <c r="D106" s="150"/>
      <c r="E106" s="150"/>
      <c r="F106" s="150"/>
      <c r="G106" s="150"/>
      <c r="I106" s="150"/>
      <c r="J106" s="150"/>
      <c r="K106" s="150"/>
      <c r="L106" s="150"/>
    </row>
    <row r="107" ht="15.75" customHeight="1">
      <c r="C107" s="150"/>
      <c r="D107" s="150"/>
      <c r="E107" s="150"/>
      <c r="F107" s="150"/>
      <c r="G107" s="150"/>
      <c r="I107" s="150"/>
      <c r="J107" s="150"/>
      <c r="K107" s="150"/>
      <c r="L107" s="150"/>
    </row>
    <row r="108" ht="15.75" customHeight="1">
      <c r="C108" s="150"/>
      <c r="D108" s="150"/>
      <c r="E108" s="150"/>
      <c r="F108" s="150"/>
      <c r="G108" s="150"/>
      <c r="I108" s="150"/>
      <c r="J108" s="150"/>
      <c r="K108" s="150"/>
      <c r="L108" s="150"/>
    </row>
    <row r="109" ht="15.75" customHeight="1">
      <c r="C109" s="150"/>
      <c r="D109" s="150"/>
      <c r="E109" s="150"/>
      <c r="F109" s="150"/>
      <c r="G109" s="150"/>
      <c r="I109" s="150"/>
      <c r="J109" s="150"/>
      <c r="K109" s="150"/>
      <c r="L109" s="150"/>
    </row>
    <row r="110" ht="15.75" customHeight="1">
      <c r="C110" s="150"/>
      <c r="D110" s="150"/>
      <c r="E110" s="150"/>
      <c r="F110" s="150"/>
      <c r="G110" s="150"/>
      <c r="I110" s="150"/>
      <c r="J110" s="150"/>
      <c r="K110" s="150"/>
      <c r="L110" s="150"/>
    </row>
    <row r="111" ht="15.75" customHeight="1">
      <c r="C111" s="150"/>
      <c r="D111" s="150"/>
      <c r="E111" s="150"/>
      <c r="F111" s="150"/>
      <c r="G111" s="150"/>
      <c r="I111" s="150"/>
      <c r="J111" s="150"/>
      <c r="K111" s="150"/>
      <c r="L111" s="150"/>
    </row>
    <row r="112" ht="15.75" customHeight="1">
      <c r="C112" s="150"/>
      <c r="D112" s="150"/>
      <c r="E112" s="150"/>
      <c r="F112" s="150"/>
      <c r="G112" s="150"/>
      <c r="I112" s="150"/>
      <c r="J112" s="150"/>
      <c r="K112" s="150"/>
      <c r="L112" s="150"/>
    </row>
    <row r="113" ht="15.75" customHeight="1">
      <c r="C113" s="150"/>
      <c r="D113" s="150"/>
      <c r="E113" s="150"/>
      <c r="F113" s="150"/>
      <c r="G113" s="150"/>
      <c r="I113" s="150"/>
      <c r="J113" s="150"/>
      <c r="K113" s="150"/>
      <c r="L113" s="150"/>
    </row>
    <row r="114" ht="15.75" customHeight="1">
      <c r="C114" s="150"/>
      <c r="D114" s="150"/>
      <c r="E114" s="150"/>
      <c r="F114" s="150"/>
      <c r="G114" s="150"/>
      <c r="I114" s="150"/>
      <c r="J114" s="150"/>
      <c r="K114" s="150"/>
      <c r="L114" s="150"/>
    </row>
    <row r="115" ht="15.75" customHeight="1">
      <c r="C115" s="150"/>
      <c r="D115" s="150"/>
      <c r="E115" s="150"/>
      <c r="F115" s="150"/>
      <c r="G115" s="150"/>
      <c r="I115" s="150"/>
      <c r="J115" s="150"/>
      <c r="K115" s="150"/>
      <c r="L115" s="150"/>
    </row>
    <row r="116" ht="15.75" customHeight="1">
      <c r="C116" s="150"/>
      <c r="D116" s="150"/>
      <c r="E116" s="150"/>
      <c r="F116" s="150"/>
      <c r="G116" s="150"/>
      <c r="I116" s="150"/>
      <c r="J116" s="150"/>
      <c r="K116" s="150"/>
      <c r="L116" s="150"/>
    </row>
    <row r="117" ht="15.75" customHeight="1">
      <c r="C117" s="150"/>
      <c r="D117" s="150"/>
      <c r="E117" s="150"/>
      <c r="F117" s="150"/>
      <c r="G117" s="150"/>
      <c r="I117" s="150"/>
      <c r="J117" s="150"/>
      <c r="K117" s="150"/>
      <c r="L117" s="150"/>
    </row>
    <row r="118" ht="15.75" customHeight="1">
      <c r="C118" s="150"/>
      <c r="D118" s="150"/>
      <c r="E118" s="150"/>
      <c r="F118" s="150"/>
      <c r="G118" s="150"/>
      <c r="I118" s="150"/>
      <c r="J118" s="150"/>
      <c r="K118" s="150"/>
      <c r="L118" s="150"/>
    </row>
    <row r="119" ht="15.75" customHeight="1">
      <c r="C119" s="150"/>
      <c r="D119" s="150"/>
      <c r="E119" s="150"/>
      <c r="F119" s="150"/>
      <c r="G119" s="150"/>
      <c r="I119" s="150"/>
      <c r="J119" s="150"/>
      <c r="K119" s="150"/>
      <c r="L119" s="150"/>
    </row>
    <row r="120" ht="15.75" customHeight="1">
      <c r="C120" s="150"/>
      <c r="D120" s="150"/>
      <c r="E120" s="150"/>
      <c r="F120" s="150"/>
      <c r="G120" s="150"/>
      <c r="I120" s="150"/>
      <c r="J120" s="150"/>
      <c r="K120" s="150"/>
      <c r="L120" s="150"/>
    </row>
    <row r="121" ht="15.75" customHeight="1">
      <c r="C121" s="150"/>
      <c r="D121" s="150"/>
      <c r="E121" s="150"/>
      <c r="F121" s="150"/>
      <c r="G121" s="150"/>
      <c r="I121" s="150"/>
      <c r="J121" s="150"/>
      <c r="K121" s="150"/>
      <c r="L121" s="150"/>
    </row>
    <row r="122" ht="15.75" customHeight="1">
      <c r="C122" s="150"/>
      <c r="D122" s="150"/>
      <c r="E122" s="150"/>
      <c r="F122" s="150"/>
      <c r="G122" s="150"/>
      <c r="I122" s="150"/>
      <c r="J122" s="150"/>
      <c r="K122" s="150"/>
      <c r="L122" s="150"/>
    </row>
    <row r="123" ht="15.75" customHeight="1">
      <c r="C123" s="150"/>
      <c r="D123" s="150"/>
      <c r="E123" s="150"/>
      <c r="F123" s="150"/>
      <c r="G123" s="150"/>
      <c r="I123" s="150"/>
      <c r="J123" s="150"/>
      <c r="K123" s="150"/>
      <c r="L123" s="150"/>
    </row>
    <row r="124" ht="15.75" customHeight="1">
      <c r="C124" s="150"/>
      <c r="D124" s="150"/>
      <c r="E124" s="150"/>
      <c r="F124" s="150"/>
      <c r="G124" s="150"/>
      <c r="I124" s="150"/>
      <c r="J124" s="150"/>
      <c r="K124" s="150"/>
      <c r="L124" s="150"/>
    </row>
    <row r="125" ht="15.75" customHeight="1">
      <c r="C125" s="150"/>
      <c r="D125" s="150"/>
      <c r="E125" s="150"/>
      <c r="F125" s="150"/>
      <c r="G125" s="150"/>
      <c r="I125" s="150"/>
      <c r="J125" s="150"/>
      <c r="K125" s="150"/>
      <c r="L125" s="150"/>
    </row>
    <row r="126" ht="15.75" customHeight="1">
      <c r="C126" s="150"/>
      <c r="D126" s="150"/>
      <c r="E126" s="150"/>
      <c r="F126" s="150"/>
      <c r="G126" s="150"/>
      <c r="I126" s="150"/>
      <c r="J126" s="150"/>
      <c r="K126" s="150"/>
      <c r="L126" s="150"/>
    </row>
    <row r="127" ht="15.75" customHeight="1">
      <c r="C127" s="150"/>
      <c r="D127" s="150"/>
      <c r="E127" s="150"/>
      <c r="F127" s="150"/>
      <c r="G127" s="150"/>
      <c r="I127" s="150"/>
      <c r="J127" s="150"/>
      <c r="K127" s="150"/>
      <c r="L127" s="150"/>
    </row>
    <row r="128" ht="15.75" customHeight="1">
      <c r="C128" s="150"/>
      <c r="D128" s="150"/>
      <c r="E128" s="150"/>
      <c r="F128" s="150"/>
      <c r="G128" s="150"/>
      <c r="I128" s="150"/>
      <c r="J128" s="150"/>
      <c r="K128" s="150"/>
      <c r="L128" s="150"/>
    </row>
    <row r="129" ht="15.75" customHeight="1">
      <c r="C129" s="150"/>
      <c r="D129" s="150"/>
      <c r="E129" s="150"/>
      <c r="F129" s="150"/>
      <c r="G129" s="150"/>
      <c r="I129" s="150"/>
      <c r="J129" s="150"/>
      <c r="K129" s="150"/>
      <c r="L129" s="150"/>
    </row>
    <row r="130" ht="15.75" customHeight="1">
      <c r="C130" s="150"/>
      <c r="D130" s="150"/>
      <c r="E130" s="150"/>
      <c r="F130" s="150"/>
      <c r="G130" s="150"/>
      <c r="I130" s="150"/>
      <c r="J130" s="150"/>
      <c r="K130" s="150"/>
      <c r="L130" s="150"/>
    </row>
    <row r="131" ht="15.75" customHeight="1">
      <c r="C131" s="150"/>
      <c r="D131" s="150"/>
      <c r="E131" s="150"/>
      <c r="F131" s="150"/>
      <c r="G131" s="150"/>
      <c r="I131" s="150"/>
      <c r="J131" s="150"/>
      <c r="K131" s="150"/>
      <c r="L131" s="150"/>
    </row>
    <row r="132" ht="15.75" customHeight="1">
      <c r="C132" s="150"/>
      <c r="D132" s="150"/>
      <c r="E132" s="150"/>
      <c r="F132" s="150"/>
      <c r="G132" s="150"/>
      <c r="I132" s="150"/>
      <c r="J132" s="150"/>
      <c r="K132" s="150"/>
      <c r="L132" s="150"/>
    </row>
    <row r="133" ht="15.75" customHeight="1">
      <c r="C133" s="150"/>
      <c r="D133" s="150"/>
      <c r="E133" s="150"/>
      <c r="F133" s="150"/>
      <c r="G133" s="150"/>
      <c r="I133" s="150"/>
      <c r="J133" s="150"/>
      <c r="K133" s="150"/>
      <c r="L133" s="150"/>
    </row>
    <row r="134" ht="15.75" customHeight="1">
      <c r="C134" s="150"/>
      <c r="D134" s="150"/>
      <c r="E134" s="150"/>
      <c r="F134" s="150"/>
      <c r="G134" s="150"/>
      <c r="I134" s="150"/>
      <c r="J134" s="150"/>
      <c r="K134" s="150"/>
      <c r="L134" s="150"/>
    </row>
    <row r="135" ht="15.75" customHeight="1">
      <c r="C135" s="150"/>
      <c r="D135" s="150"/>
      <c r="E135" s="150"/>
      <c r="F135" s="150"/>
      <c r="G135" s="150"/>
      <c r="I135" s="150"/>
      <c r="J135" s="150"/>
      <c r="K135" s="150"/>
      <c r="L135" s="150"/>
    </row>
    <row r="136" ht="15.75" customHeight="1">
      <c r="C136" s="150"/>
      <c r="D136" s="150"/>
      <c r="E136" s="150"/>
      <c r="F136" s="150"/>
      <c r="G136" s="150"/>
      <c r="I136" s="150"/>
      <c r="J136" s="150"/>
      <c r="K136" s="150"/>
      <c r="L136" s="150"/>
    </row>
    <row r="137" ht="15.75" customHeight="1">
      <c r="C137" s="150"/>
      <c r="D137" s="150"/>
      <c r="E137" s="150"/>
      <c r="F137" s="150"/>
      <c r="G137" s="150"/>
      <c r="I137" s="150"/>
      <c r="J137" s="150"/>
      <c r="K137" s="150"/>
      <c r="L137" s="150"/>
    </row>
    <row r="138" ht="15.75" customHeight="1">
      <c r="C138" s="150"/>
      <c r="D138" s="150"/>
      <c r="E138" s="150"/>
      <c r="F138" s="150"/>
      <c r="G138" s="150"/>
      <c r="I138" s="150"/>
      <c r="J138" s="150"/>
      <c r="K138" s="150"/>
      <c r="L138" s="150"/>
    </row>
    <row r="139" ht="15.75" customHeight="1">
      <c r="C139" s="150"/>
      <c r="D139" s="150"/>
      <c r="E139" s="150"/>
      <c r="F139" s="150"/>
      <c r="G139" s="150"/>
      <c r="I139" s="150"/>
      <c r="J139" s="150"/>
      <c r="K139" s="150"/>
      <c r="L139" s="150"/>
    </row>
    <row r="140" ht="15.75" customHeight="1">
      <c r="C140" s="150"/>
      <c r="D140" s="150"/>
      <c r="E140" s="150"/>
      <c r="F140" s="150"/>
      <c r="G140" s="150"/>
      <c r="I140" s="150"/>
      <c r="J140" s="150"/>
      <c r="K140" s="150"/>
      <c r="L140" s="150"/>
    </row>
    <row r="141" ht="15.75" customHeight="1">
      <c r="C141" s="150"/>
      <c r="D141" s="150"/>
      <c r="E141" s="150"/>
      <c r="F141" s="150"/>
      <c r="G141" s="150"/>
      <c r="I141" s="150"/>
      <c r="J141" s="150"/>
      <c r="K141" s="150"/>
      <c r="L141" s="150"/>
    </row>
    <row r="142" ht="15.75" customHeight="1">
      <c r="C142" s="150"/>
      <c r="D142" s="150"/>
      <c r="E142" s="150"/>
      <c r="F142" s="150"/>
      <c r="G142" s="150"/>
      <c r="I142" s="150"/>
      <c r="J142" s="150"/>
      <c r="K142" s="150"/>
      <c r="L142" s="150"/>
    </row>
    <row r="143" ht="15.75" customHeight="1">
      <c r="C143" s="150"/>
      <c r="D143" s="150"/>
      <c r="E143" s="150"/>
      <c r="F143" s="150"/>
      <c r="G143" s="150"/>
      <c r="I143" s="150"/>
      <c r="J143" s="150"/>
      <c r="K143" s="150"/>
      <c r="L143" s="150"/>
    </row>
    <row r="144" ht="15.75" customHeight="1">
      <c r="C144" s="150"/>
      <c r="D144" s="150"/>
      <c r="E144" s="150"/>
      <c r="F144" s="150"/>
      <c r="G144" s="150"/>
      <c r="I144" s="150"/>
      <c r="J144" s="150"/>
      <c r="K144" s="150"/>
      <c r="L144" s="150"/>
    </row>
    <row r="145" ht="15.75" customHeight="1">
      <c r="C145" s="150"/>
      <c r="D145" s="150"/>
      <c r="E145" s="150"/>
      <c r="F145" s="150"/>
      <c r="G145" s="150"/>
      <c r="I145" s="150"/>
      <c r="J145" s="150"/>
      <c r="K145" s="150"/>
      <c r="L145" s="150"/>
    </row>
    <row r="146" ht="15.75" customHeight="1">
      <c r="C146" s="150"/>
      <c r="D146" s="150"/>
      <c r="E146" s="150"/>
      <c r="F146" s="150"/>
      <c r="G146" s="150"/>
      <c r="I146" s="150"/>
      <c r="J146" s="150"/>
      <c r="K146" s="150"/>
      <c r="L146" s="150"/>
    </row>
    <row r="147" ht="15.75" customHeight="1">
      <c r="C147" s="150"/>
      <c r="D147" s="150"/>
      <c r="E147" s="150"/>
      <c r="F147" s="150"/>
      <c r="G147" s="150"/>
      <c r="I147" s="150"/>
      <c r="J147" s="150"/>
      <c r="K147" s="150"/>
      <c r="L147" s="150"/>
    </row>
    <row r="148" ht="15.75" customHeight="1">
      <c r="C148" s="150"/>
      <c r="D148" s="150"/>
      <c r="E148" s="150"/>
      <c r="F148" s="150"/>
      <c r="G148" s="150"/>
      <c r="I148" s="150"/>
      <c r="J148" s="150"/>
      <c r="K148" s="150"/>
      <c r="L148" s="150"/>
    </row>
    <row r="149" ht="15.75" customHeight="1">
      <c r="C149" s="150"/>
      <c r="D149" s="150"/>
      <c r="E149" s="150"/>
      <c r="F149" s="150"/>
      <c r="G149" s="150"/>
      <c r="I149" s="150"/>
      <c r="J149" s="150"/>
      <c r="K149" s="150"/>
      <c r="L149" s="150"/>
    </row>
    <row r="150" ht="15.75" customHeight="1">
      <c r="C150" s="150"/>
      <c r="D150" s="150"/>
      <c r="E150" s="150"/>
      <c r="F150" s="150"/>
      <c r="G150" s="150"/>
      <c r="I150" s="150"/>
      <c r="J150" s="150"/>
      <c r="K150" s="150"/>
      <c r="L150" s="150"/>
    </row>
    <row r="151" ht="15.75" customHeight="1">
      <c r="C151" s="150"/>
      <c r="D151" s="150"/>
      <c r="E151" s="150"/>
      <c r="F151" s="150"/>
      <c r="G151" s="150"/>
      <c r="I151" s="150"/>
      <c r="J151" s="150"/>
      <c r="K151" s="150"/>
      <c r="L151" s="150"/>
    </row>
    <row r="152" ht="15.75" customHeight="1">
      <c r="C152" s="150"/>
      <c r="D152" s="150"/>
      <c r="E152" s="150"/>
      <c r="F152" s="150"/>
      <c r="G152" s="150"/>
      <c r="I152" s="150"/>
      <c r="J152" s="150"/>
      <c r="K152" s="150"/>
      <c r="L152" s="150"/>
    </row>
    <row r="153" ht="15.75" customHeight="1">
      <c r="C153" s="150"/>
      <c r="D153" s="150"/>
      <c r="E153" s="150"/>
      <c r="F153" s="150"/>
      <c r="G153" s="150"/>
      <c r="I153" s="150"/>
      <c r="J153" s="150"/>
      <c r="K153" s="150"/>
      <c r="L153" s="150"/>
    </row>
    <row r="154" ht="15.75" customHeight="1">
      <c r="C154" s="150"/>
      <c r="D154" s="150"/>
      <c r="E154" s="150"/>
      <c r="F154" s="150"/>
      <c r="G154" s="150"/>
      <c r="I154" s="150"/>
      <c r="J154" s="150"/>
      <c r="K154" s="150"/>
      <c r="L154" s="150"/>
    </row>
    <row r="155" ht="15.75" customHeight="1">
      <c r="C155" s="150"/>
      <c r="D155" s="150"/>
      <c r="E155" s="150"/>
      <c r="F155" s="150"/>
      <c r="G155" s="150"/>
      <c r="I155" s="150"/>
      <c r="J155" s="150"/>
      <c r="K155" s="150"/>
      <c r="L155" s="150"/>
    </row>
    <row r="156" ht="15.75" customHeight="1">
      <c r="C156" s="150"/>
      <c r="D156" s="150"/>
      <c r="E156" s="150"/>
      <c r="F156" s="150"/>
      <c r="G156" s="150"/>
      <c r="I156" s="150"/>
      <c r="J156" s="150"/>
      <c r="K156" s="150"/>
      <c r="L156" s="150"/>
    </row>
    <row r="157" ht="15.75" customHeight="1">
      <c r="C157" s="150"/>
      <c r="D157" s="150"/>
      <c r="E157" s="150"/>
      <c r="F157" s="150"/>
      <c r="G157" s="150"/>
      <c r="I157" s="150"/>
      <c r="J157" s="150"/>
      <c r="K157" s="150"/>
      <c r="L157" s="150"/>
    </row>
    <row r="158" ht="15.75" customHeight="1">
      <c r="C158" s="150"/>
      <c r="D158" s="150"/>
      <c r="E158" s="150"/>
      <c r="F158" s="150"/>
      <c r="G158" s="150"/>
      <c r="I158" s="150"/>
      <c r="J158" s="150"/>
      <c r="K158" s="150"/>
      <c r="L158" s="150"/>
    </row>
    <row r="159" ht="15.75" customHeight="1">
      <c r="C159" s="150"/>
      <c r="D159" s="150"/>
      <c r="E159" s="150"/>
      <c r="F159" s="150"/>
      <c r="G159" s="150"/>
      <c r="I159" s="150"/>
      <c r="J159" s="150"/>
      <c r="K159" s="150"/>
      <c r="L159" s="150"/>
    </row>
    <row r="160" ht="15.75" customHeight="1">
      <c r="C160" s="150"/>
      <c r="D160" s="150"/>
      <c r="E160" s="150"/>
      <c r="F160" s="150"/>
      <c r="G160" s="150"/>
      <c r="I160" s="150"/>
      <c r="J160" s="150"/>
      <c r="K160" s="150"/>
      <c r="L160" s="150"/>
    </row>
    <row r="161" ht="15.75" customHeight="1">
      <c r="C161" s="150"/>
      <c r="D161" s="150"/>
      <c r="E161" s="150"/>
      <c r="F161" s="150"/>
      <c r="G161" s="150"/>
      <c r="I161" s="150"/>
      <c r="J161" s="150"/>
      <c r="K161" s="150"/>
      <c r="L161" s="150"/>
    </row>
    <row r="162" ht="15.75" customHeight="1">
      <c r="C162" s="150"/>
      <c r="D162" s="150"/>
      <c r="E162" s="150"/>
      <c r="F162" s="150"/>
      <c r="G162" s="150"/>
      <c r="I162" s="150"/>
      <c r="J162" s="150"/>
      <c r="K162" s="150"/>
      <c r="L162" s="150"/>
    </row>
    <row r="163" ht="15.75" customHeight="1">
      <c r="C163" s="150"/>
      <c r="D163" s="150"/>
      <c r="E163" s="150"/>
      <c r="F163" s="150"/>
      <c r="G163" s="150"/>
      <c r="I163" s="150"/>
      <c r="J163" s="150"/>
      <c r="K163" s="150"/>
      <c r="L163" s="150"/>
    </row>
    <row r="164" ht="15.75" customHeight="1">
      <c r="C164" s="150"/>
      <c r="D164" s="150"/>
      <c r="E164" s="150"/>
      <c r="F164" s="150"/>
      <c r="G164" s="150"/>
      <c r="I164" s="150"/>
      <c r="J164" s="150"/>
      <c r="K164" s="150"/>
      <c r="L164" s="150"/>
    </row>
    <row r="165" ht="15.75" customHeight="1">
      <c r="C165" s="150"/>
      <c r="D165" s="150"/>
      <c r="E165" s="150"/>
      <c r="F165" s="150"/>
      <c r="G165" s="150"/>
      <c r="I165" s="150"/>
      <c r="J165" s="150"/>
      <c r="K165" s="150"/>
      <c r="L165" s="150"/>
    </row>
    <row r="166" ht="15.75" customHeight="1">
      <c r="C166" s="150"/>
      <c r="D166" s="150"/>
      <c r="E166" s="150"/>
      <c r="F166" s="150"/>
      <c r="G166" s="150"/>
      <c r="I166" s="150"/>
      <c r="J166" s="150"/>
      <c r="K166" s="150"/>
      <c r="L166" s="150"/>
    </row>
    <row r="167" ht="15.75" customHeight="1">
      <c r="C167" s="150"/>
      <c r="D167" s="150"/>
      <c r="E167" s="150"/>
      <c r="F167" s="150"/>
      <c r="G167" s="150"/>
      <c r="I167" s="150"/>
      <c r="J167" s="150"/>
      <c r="K167" s="150"/>
      <c r="L167" s="150"/>
    </row>
    <row r="168" ht="15.75" customHeight="1">
      <c r="C168" s="150"/>
      <c r="D168" s="150"/>
      <c r="E168" s="150"/>
      <c r="F168" s="150"/>
      <c r="G168" s="150"/>
      <c r="I168" s="150"/>
      <c r="J168" s="150"/>
      <c r="K168" s="150"/>
      <c r="L168" s="150"/>
    </row>
    <row r="169" ht="15.75" customHeight="1">
      <c r="C169" s="150"/>
      <c r="D169" s="150"/>
      <c r="E169" s="150"/>
      <c r="F169" s="150"/>
      <c r="G169" s="150"/>
      <c r="I169" s="150"/>
      <c r="J169" s="150"/>
      <c r="K169" s="150"/>
      <c r="L169" s="150"/>
    </row>
    <row r="170" ht="15.75" customHeight="1">
      <c r="C170" s="150"/>
      <c r="D170" s="150"/>
      <c r="E170" s="150"/>
      <c r="F170" s="150"/>
      <c r="G170" s="150"/>
      <c r="I170" s="150"/>
      <c r="J170" s="150"/>
      <c r="K170" s="150"/>
      <c r="L170" s="150"/>
    </row>
    <row r="171" ht="15.75" customHeight="1">
      <c r="C171" s="150"/>
      <c r="D171" s="150"/>
      <c r="E171" s="150"/>
      <c r="F171" s="150"/>
      <c r="G171" s="150"/>
      <c r="I171" s="150"/>
      <c r="J171" s="150"/>
      <c r="K171" s="150"/>
      <c r="L171" s="150"/>
    </row>
    <row r="172" ht="15.75" customHeight="1">
      <c r="C172" s="150"/>
      <c r="D172" s="150"/>
      <c r="E172" s="150"/>
      <c r="F172" s="150"/>
      <c r="G172" s="150"/>
      <c r="I172" s="150"/>
      <c r="J172" s="150"/>
      <c r="K172" s="150"/>
      <c r="L172" s="150"/>
    </row>
    <row r="173" ht="15.75" customHeight="1">
      <c r="C173" s="150"/>
      <c r="D173" s="150"/>
      <c r="E173" s="150"/>
      <c r="F173" s="150"/>
      <c r="G173" s="150"/>
      <c r="I173" s="150"/>
      <c r="J173" s="150"/>
      <c r="K173" s="150"/>
      <c r="L173" s="150"/>
    </row>
    <row r="174" ht="15.75" customHeight="1">
      <c r="C174" s="150"/>
      <c r="D174" s="150"/>
      <c r="E174" s="150"/>
      <c r="F174" s="150"/>
      <c r="G174" s="150"/>
      <c r="I174" s="150"/>
      <c r="J174" s="150"/>
      <c r="K174" s="150"/>
      <c r="L174" s="150"/>
    </row>
    <row r="175" ht="15.75" customHeight="1">
      <c r="C175" s="150"/>
      <c r="D175" s="150"/>
      <c r="E175" s="150"/>
      <c r="F175" s="150"/>
      <c r="G175" s="150"/>
      <c r="I175" s="150"/>
      <c r="J175" s="150"/>
      <c r="K175" s="150"/>
      <c r="L175" s="150"/>
    </row>
    <row r="176" ht="15.75" customHeight="1">
      <c r="C176" s="150"/>
      <c r="D176" s="150"/>
      <c r="E176" s="150"/>
      <c r="F176" s="150"/>
      <c r="G176" s="150"/>
      <c r="I176" s="150"/>
      <c r="J176" s="150"/>
      <c r="K176" s="150"/>
      <c r="L176" s="150"/>
    </row>
    <row r="177" ht="15.75" customHeight="1">
      <c r="C177" s="150"/>
      <c r="D177" s="150"/>
      <c r="E177" s="150"/>
      <c r="F177" s="150"/>
      <c r="G177" s="150"/>
      <c r="I177" s="150"/>
      <c r="J177" s="150"/>
      <c r="K177" s="150"/>
      <c r="L177" s="150"/>
    </row>
    <row r="178" ht="15.75" customHeight="1">
      <c r="C178" s="150"/>
      <c r="D178" s="150"/>
      <c r="E178" s="150"/>
      <c r="F178" s="150"/>
      <c r="G178" s="150"/>
      <c r="I178" s="150"/>
      <c r="J178" s="150"/>
      <c r="K178" s="150"/>
      <c r="L178" s="150"/>
    </row>
    <row r="179" ht="15.75" customHeight="1">
      <c r="C179" s="150"/>
      <c r="D179" s="150"/>
      <c r="E179" s="150"/>
      <c r="F179" s="150"/>
      <c r="G179" s="150"/>
      <c r="I179" s="150"/>
      <c r="J179" s="150"/>
      <c r="K179" s="150"/>
      <c r="L179" s="150"/>
    </row>
    <row r="180" ht="15.75" customHeight="1">
      <c r="C180" s="150"/>
      <c r="D180" s="150"/>
      <c r="E180" s="150"/>
      <c r="F180" s="150"/>
      <c r="G180" s="150"/>
      <c r="I180" s="150"/>
      <c r="J180" s="150"/>
      <c r="K180" s="150"/>
      <c r="L180" s="150"/>
    </row>
    <row r="181" ht="15.75" customHeight="1">
      <c r="C181" s="150"/>
      <c r="D181" s="150"/>
      <c r="E181" s="150"/>
      <c r="F181" s="150"/>
      <c r="G181" s="150"/>
      <c r="I181" s="150"/>
      <c r="J181" s="150"/>
      <c r="K181" s="150"/>
      <c r="L181" s="150"/>
    </row>
    <row r="182" ht="15.75" customHeight="1">
      <c r="C182" s="150"/>
      <c r="D182" s="150"/>
      <c r="E182" s="150"/>
      <c r="F182" s="150"/>
      <c r="G182" s="150"/>
      <c r="I182" s="150"/>
      <c r="J182" s="150"/>
      <c r="K182" s="150"/>
      <c r="L182" s="150"/>
    </row>
    <row r="183" ht="15.75" customHeight="1">
      <c r="C183" s="150"/>
      <c r="D183" s="150"/>
      <c r="E183" s="150"/>
      <c r="F183" s="150"/>
      <c r="G183" s="150"/>
      <c r="I183" s="150"/>
      <c r="J183" s="150"/>
      <c r="K183" s="150"/>
      <c r="L183" s="150"/>
    </row>
    <row r="184" ht="15.75" customHeight="1">
      <c r="C184" s="150"/>
      <c r="D184" s="150"/>
      <c r="E184" s="150"/>
      <c r="F184" s="150"/>
      <c r="G184" s="150"/>
      <c r="I184" s="150"/>
      <c r="J184" s="150"/>
      <c r="K184" s="150"/>
      <c r="L184" s="150"/>
    </row>
    <row r="185" ht="15.75" customHeight="1">
      <c r="C185" s="150"/>
      <c r="D185" s="150"/>
      <c r="E185" s="150"/>
      <c r="F185" s="150"/>
      <c r="G185" s="150"/>
      <c r="I185" s="150"/>
      <c r="J185" s="150"/>
      <c r="K185" s="150"/>
      <c r="L185" s="150"/>
    </row>
    <row r="186" ht="15.75" customHeight="1">
      <c r="C186" s="150"/>
      <c r="D186" s="150"/>
      <c r="E186" s="150"/>
      <c r="F186" s="150"/>
      <c r="G186" s="150"/>
      <c r="I186" s="150"/>
      <c r="J186" s="150"/>
      <c r="K186" s="150"/>
      <c r="L186" s="150"/>
    </row>
    <row r="187" ht="15.75" customHeight="1">
      <c r="C187" s="150"/>
      <c r="D187" s="150"/>
      <c r="E187" s="150"/>
      <c r="F187" s="150"/>
      <c r="G187" s="150"/>
      <c r="I187" s="150"/>
      <c r="J187" s="150"/>
      <c r="K187" s="150"/>
      <c r="L187" s="150"/>
    </row>
    <row r="188" ht="15.75" customHeight="1">
      <c r="C188" s="150"/>
      <c r="D188" s="150"/>
      <c r="E188" s="150"/>
      <c r="F188" s="150"/>
      <c r="G188" s="150"/>
      <c r="I188" s="150"/>
      <c r="J188" s="150"/>
      <c r="K188" s="150"/>
      <c r="L188" s="150"/>
    </row>
    <row r="189" ht="15.75" customHeight="1">
      <c r="C189" s="150"/>
      <c r="D189" s="150"/>
      <c r="E189" s="150"/>
      <c r="F189" s="150"/>
      <c r="G189" s="150"/>
      <c r="I189" s="150"/>
      <c r="J189" s="150"/>
      <c r="K189" s="150"/>
      <c r="L189" s="150"/>
    </row>
    <row r="190" ht="15.75" customHeight="1">
      <c r="C190" s="150"/>
      <c r="D190" s="150"/>
      <c r="E190" s="150"/>
      <c r="F190" s="150"/>
      <c r="G190" s="150"/>
      <c r="I190" s="150"/>
      <c r="J190" s="150"/>
      <c r="K190" s="150"/>
      <c r="L190" s="150"/>
    </row>
    <row r="191" ht="15.75" customHeight="1">
      <c r="C191" s="150"/>
      <c r="D191" s="150"/>
      <c r="E191" s="150"/>
      <c r="F191" s="150"/>
      <c r="G191" s="150"/>
      <c r="I191" s="150"/>
      <c r="J191" s="150"/>
      <c r="K191" s="150"/>
      <c r="L191" s="150"/>
    </row>
    <row r="192" ht="15.75" customHeight="1">
      <c r="C192" s="150"/>
      <c r="D192" s="150"/>
      <c r="E192" s="150"/>
      <c r="F192" s="150"/>
      <c r="G192" s="150"/>
      <c r="I192" s="150"/>
      <c r="J192" s="150"/>
      <c r="K192" s="150"/>
      <c r="L192" s="150"/>
    </row>
    <row r="193" ht="15.75" customHeight="1">
      <c r="C193" s="150"/>
      <c r="D193" s="150"/>
      <c r="E193" s="150"/>
      <c r="F193" s="150"/>
      <c r="G193" s="150"/>
      <c r="I193" s="150"/>
      <c r="J193" s="150"/>
      <c r="K193" s="150"/>
      <c r="L193" s="150"/>
    </row>
    <row r="194" ht="15.75" customHeight="1">
      <c r="C194" s="150"/>
      <c r="D194" s="150"/>
      <c r="E194" s="150"/>
      <c r="F194" s="150"/>
      <c r="G194" s="150"/>
      <c r="I194" s="150"/>
      <c r="J194" s="150"/>
      <c r="K194" s="150"/>
      <c r="L194" s="150"/>
    </row>
    <row r="195" ht="15.75" customHeight="1">
      <c r="C195" s="150"/>
      <c r="D195" s="150"/>
      <c r="E195" s="150"/>
      <c r="F195" s="150"/>
      <c r="G195" s="150"/>
      <c r="I195" s="150"/>
      <c r="J195" s="150"/>
      <c r="K195" s="150"/>
      <c r="L195" s="150"/>
    </row>
    <row r="196" ht="15.75" customHeight="1">
      <c r="C196" s="150"/>
      <c r="D196" s="150"/>
      <c r="E196" s="150"/>
      <c r="F196" s="150"/>
      <c r="G196" s="150"/>
      <c r="I196" s="150"/>
      <c r="J196" s="150"/>
      <c r="K196" s="150"/>
      <c r="L196" s="150"/>
    </row>
    <row r="197" ht="15.75" customHeight="1">
      <c r="C197" s="150"/>
      <c r="D197" s="150"/>
      <c r="E197" s="150"/>
      <c r="F197" s="150"/>
      <c r="G197" s="150"/>
      <c r="I197" s="150"/>
      <c r="J197" s="150"/>
      <c r="K197" s="150"/>
      <c r="L197" s="150"/>
    </row>
    <row r="198" ht="15.75" customHeight="1">
      <c r="C198" s="150"/>
      <c r="D198" s="150"/>
      <c r="E198" s="150"/>
      <c r="F198" s="150"/>
      <c r="G198" s="150"/>
      <c r="I198" s="150"/>
      <c r="J198" s="150"/>
      <c r="K198" s="150"/>
      <c r="L198" s="150"/>
    </row>
    <row r="199" ht="15.75" customHeight="1">
      <c r="C199" s="150"/>
      <c r="D199" s="150"/>
      <c r="E199" s="150"/>
      <c r="F199" s="150"/>
      <c r="G199" s="150"/>
      <c r="I199" s="150"/>
      <c r="J199" s="150"/>
      <c r="K199" s="150"/>
      <c r="L199" s="150"/>
    </row>
    <row r="200" ht="15.75" customHeight="1">
      <c r="C200" s="150"/>
      <c r="D200" s="150"/>
      <c r="E200" s="150"/>
      <c r="F200" s="150"/>
      <c r="G200" s="150"/>
      <c r="I200" s="150"/>
      <c r="J200" s="150"/>
      <c r="K200" s="150"/>
      <c r="L200" s="150"/>
    </row>
    <row r="201" ht="15.75" customHeight="1">
      <c r="C201" s="150"/>
      <c r="D201" s="150"/>
      <c r="E201" s="150"/>
      <c r="F201" s="150"/>
      <c r="G201" s="150"/>
      <c r="I201" s="150"/>
      <c r="J201" s="150"/>
      <c r="K201" s="150"/>
      <c r="L201" s="150"/>
    </row>
    <row r="202" ht="15.75" customHeight="1">
      <c r="C202" s="150"/>
      <c r="D202" s="150"/>
      <c r="E202" s="150"/>
      <c r="F202" s="150"/>
      <c r="G202" s="150"/>
      <c r="I202" s="150"/>
      <c r="J202" s="150"/>
      <c r="K202" s="150"/>
      <c r="L202" s="150"/>
    </row>
    <row r="203" ht="15.75" customHeight="1">
      <c r="C203" s="150"/>
      <c r="D203" s="150"/>
      <c r="E203" s="150"/>
      <c r="F203" s="150"/>
      <c r="G203" s="150"/>
      <c r="I203" s="150"/>
      <c r="J203" s="150"/>
      <c r="K203" s="150"/>
      <c r="L203" s="150"/>
    </row>
    <row r="204" ht="15.75" customHeight="1">
      <c r="C204" s="150"/>
      <c r="D204" s="150"/>
      <c r="E204" s="150"/>
      <c r="F204" s="150"/>
      <c r="G204" s="150"/>
      <c r="I204" s="150"/>
      <c r="J204" s="150"/>
      <c r="K204" s="150"/>
      <c r="L204" s="150"/>
    </row>
    <row r="205" ht="15.75" customHeight="1">
      <c r="C205" s="150"/>
      <c r="D205" s="150"/>
      <c r="E205" s="150"/>
      <c r="F205" s="150"/>
      <c r="G205" s="150"/>
      <c r="I205" s="150"/>
      <c r="J205" s="150"/>
      <c r="K205" s="150"/>
      <c r="L205" s="150"/>
    </row>
    <row r="206" ht="15.75" customHeight="1">
      <c r="C206" s="150"/>
      <c r="D206" s="150"/>
      <c r="E206" s="150"/>
      <c r="F206" s="150"/>
      <c r="G206" s="150"/>
      <c r="I206" s="150"/>
      <c r="J206" s="150"/>
      <c r="K206" s="150"/>
      <c r="L206" s="150"/>
    </row>
    <row r="207" ht="15.75" customHeight="1">
      <c r="C207" s="150"/>
      <c r="D207" s="150"/>
      <c r="E207" s="150"/>
      <c r="F207" s="150"/>
      <c r="G207" s="150"/>
      <c r="I207" s="150"/>
      <c r="J207" s="150"/>
      <c r="K207" s="150"/>
      <c r="L207" s="150"/>
    </row>
    <row r="208" ht="15.75" customHeight="1">
      <c r="C208" s="150"/>
      <c r="D208" s="150"/>
      <c r="E208" s="150"/>
      <c r="F208" s="150"/>
      <c r="G208" s="150"/>
      <c r="I208" s="150"/>
      <c r="J208" s="150"/>
      <c r="K208" s="150"/>
      <c r="L208" s="150"/>
    </row>
    <row r="209" ht="15.75" customHeight="1">
      <c r="C209" s="150"/>
      <c r="D209" s="150"/>
      <c r="E209" s="150"/>
      <c r="F209" s="150"/>
      <c r="G209" s="150"/>
      <c r="I209" s="150"/>
      <c r="J209" s="150"/>
      <c r="K209" s="150"/>
      <c r="L209" s="150"/>
    </row>
    <row r="210" ht="15.75" customHeight="1">
      <c r="C210" s="150"/>
      <c r="D210" s="150"/>
      <c r="E210" s="150"/>
      <c r="F210" s="150"/>
      <c r="G210" s="150"/>
      <c r="I210" s="150"/>
      <c r="J210" s="150"/>
      <c r="K210" s="150"/>
      <c r="L210" s="150"/>
    </row>
    <row r="211" ht="15.75" customHeight="1">
      <c r="C211" s="150"/>
      <c r="D211" s="150"/>
      <c r="E211" s="150"/>
      <c r="F211" s="150"/>
      <c r="G211" s="150"/>
      <c r="I211" s="150"/>
      <c r="J211" s="150"/>
      <c r="K211" s="150"/>
      <c r="L211" s="150"/>
    </row>
    <row r="212" ht="15.75" customHeight="1">
      <c r="C212" s="150"/>
      <c r="D212" s="150"/>
      <c r="E212" s="150"/>
      <c r="F212" s="150"/>
      <c r="G212" s="150"/>
      <c r="I212" s="150"/>
      <c r="J212" s="150"/>
      <c r="K212" s="150"/>
      <c r="L212" s="150"/>
    </row>
    <row r="213" ht="15.75" customHeight="1">
      <c r="C213" s="150"/>
      <c r="D213" s="150"/>
      <c r="E213" s="150"/>
      <c r="F213" s="150"/>
      <c r="G213" s="150"/>
      <c r="I213" s="150"/>
      <c r="J213" s="150"/>
      <c r="K213" s="150"/>
      <c r="L213" s="150"/>
    </row>
    <row r="214" ht="15.75" customHeight="1">
      <c r="C214" s="150"/>
      <c r="D214" s="150"/>
      <c r="E214" s="150"/>
      <c r="F214" s="150"/>
      <c r="G214" s="150"/>
      <c r="I214" s="150"/>
      <c r="J214" s="150"/>
      <c r="K214" s="150"/>
      <c r="L214" s="150"/>
    </row>
    <row r="215" ht="15.75" customHeight="1">
      <c r="C215" s="150"/>
      <c r="D215" s="150"/>
      <c r="E215" s="150"/>
      <c r="F215" s="150"/>
      <c r="G215" s="150"/>
      <c r="I215" s="150"/>
      <c r="J215" s="150"/>
      <c r="K215" s="150"/>
      <c r="L215" s="150"/>
    </row>
    <row r="216" ht="15.75" customHeight="1">
      <c r="C216" s="150"/>
      <c r="D216" s="150"/>
      <c r="E216" s="150"/>
      <c r="F216" s="150"/>
      <c r="G216" s="150"/>
      <c r="I216" s="150"/>
      <c r="J216" s="150"/>
      <c r="K216" s="150"/>
      <c r="L216" s="150"/>
    </row>
    <row r="217" ht="15.75" customHeight="1">
      <c r="C217" s="150"/>
      <c r="D217" s="150"/>
      <c r="E217" s="150"/>
      <c r="F217" s="150"/>
      <c r="G217" s="150"/>
      <c r="I217" s="150"/>
      <c r="J217" s="150"/>
      <c r="K217" s="150"/>
      <c r="L217" s="150"/>
    </row>
    <row r="218" ht="15.75" customHeight="1">
      <c r="C218" s="150"/>
      <c r="D218" s="150"/>
      <c r="E218" s="150"/>
      <c r="F218" s="150"/>
      <c r="G218" s="150"/>
      <c r="I218" s="150"/>
      <c r="J218" s="150"/>
      <c r="K218" s="150"/>
      <c r="L218" s="150"/>
    </row>
    <row r="219" ht="15.75" customHeight="1">
      <c r="C219" s="150"/>
      <c r="D219" s="150"/>
      <c r="E219" s="150"/>
      <c r="F219" s="150"/>
      <c r="G219" s="150"/>
      <c r="I219" s="150"/>
      <c r="J219" s="150"/>
      <c r="K219" s="150"/>
      <c r="L219" s="150"/>
    </row>
    <row r="220" ht="15.75" customHeight="1">
      <c r="C220" s="150"/>
      <c r="D220" s="150"/>
      <c r="E220" s="150"/>
      <c r="F220" s="150"/>
      <c r="G220" s="150"/>
      <c r="I220" s="150"/>
      <c r="J220" s="150"/>
      <c r="K220" s="150"/>
      <c r="L220" s="150"/>
    </row>
    <row r="221" ht="15.75" customHeight="1">
      <c r="C221" s="150"/>
      <c r="D221" s="150"/>
      <c r="E221" s="150"/>
      <c r="F221" s="150"/>
      <c r="G221" s="150"/>
      <c r="I221" s="150"/>
      <c r="J221" s="150"/>
      <c r="K221" s="150"/>
      <c r="L221" s="150"/>
    </row>
    <row r="222" ht="15.75" customHeight="1">
      <c r="C222" s="150"/>
      <c r="D222" s="150"/>
      <c r="E222" s="150"/>
      <c r="F222" s="150"/>
      <c r="G222" s="150"/>
      <c r="I222" s="150"/>
      <c r="J222" s="150"/>
      <c r="K222" s="150"/>
      <c r="L222" s="150"/>
    </row>
    <row r="223" ht="15.75" customHeight="1">
      <c r="C223" s="150"/>
      <c r="D223" s="150"/>
      <c r="E223" s="150"/>
      <c r="F223" s="150"/>
      <c r="G223" s="150"/>
      <c r="I223" s="150"/>
      <c r="J223" s="150"/>
      <c r="K223" s="150"/>
      <c r="L223" s="150"/>
    </row>
    <row r="224" ht="15.75" customHeight="1">
      <c r="C224" s="150"/>
      <c r="D224" s="150"/>
      <c r="E224" s="150"/>
      <c r="F224" s="150"/>
      <c r="G224" s="150"/>
      <c r="I224" s="150"/>
      <c r="J224" s="150"/>
      <c r="K224" s="150"/>
      <c r="L224" s="150"/>
    </row>
    <row r="225" ht="15.75" customHeight="1">
      <c r="C225" s="150"/>
      <c r="D225" s="150"/>
      <c r="E225" s="150"/>
      <c r="F225" s="150"/>
      <c r="G225" s="150"/>
      <c r="I225" s="150"/>
      <c r="J225" s="150"/>
      <c r="K225" s="150"/>
      <c r="L225" s="150"/>
    </row>
    <row r="226" ht="15.75" customHeight="1">
      <c r="C226" s="150"/>
      <c r="D226" s="150"/>
      <c r="E226" s="150"/>
      <c r="F226" s="150"/>
      <c r="G226" s="150"/>
      <c r="I226" s="150"/>
      <c r="J226" s="150"/>
      <c r="K226" s="150"/>
      <c r="L226" s="150"/>
    </row>
    <row r="227" ht="15.75" customHeight="1">
      <c r="C227" s="150"/>
      <c r="D227" s="150"/>
      <c r="E227" s="150"/>
      <c r="F227" s="150"/>
      <c r="G227" s="150"/>
      <c r="I227" s="150"/>
      <c r="J227" s="150"/>
      <c r="K227" s="150"/>
      <c r="L227" s="150"/>
    </row>
    <row r="228" ht="15.75" customHeight="1">
      <c r="C228" s="150"/>
      <c r="D228" s="150"/>
      <c r="E228" s="150"/>
      <c r="F228" s="150"/>
      <c r="G228" s="150"/>
      <c r="I228" s="150"/>
      <c r="J228" s="150"/>
      <c r="K228" s="150"/>
      <c r="L228" s="150"/>
    </row>
    <row r="229" ht="15.75" customHeight="1">
      <c r="C229" s="150"/>
      <c r="D229" s="150"/>
      <c r="E229" s="150"/>
      <c r="F229" s="150"/>
      <c r="G229" s="150"/>
      <c r="I229" s="150"/>
      <c r="J229" s="150"/>
      <c r="K229" s="150"/>
      <c r="L229" s="150"/>
    </row>
    <row r="230" ht="15.75" customHeight="1">
      <c r="C230" s="150"/>
      <c r="D230" s="150"/>
      <c r="E230" s="150"/>
      <c r="F230" s="150"/>
      <c r="G230" s="150"/>
      <c r="I230" s="150"/>
      <c r="J230" s="150"/>
      <c r="K230" s="150"/>
      <c r="L230" s="150"/>
    </row>
    <row r="231" ht="15.75" customHeight="1">
      <c r="C231" s="150"/>
      <c r="D231" s="150"/>
      <c r="E231" s="150"/>
      <c r="F231" s="150"/>
      <c r="G231" s="150"/>
      <c r="I231" s="150"/>
      <c r="J231" s="150"/>
      <c r="K231" s="150"/>
      <c r="L231" s="150"/>
    </row>
    <row r="232" ht="15.75" customHeight="1">
      <c r="C232" s="150"/>
      <c r="D232" s="150"/>
      <c r="E232" s="150"/>
      <c r="F232" s="150"/>
      <c r="G232" s="150"/>
      <c r="I232" s="150"/>
      <c r="J232" s="150"/>
      <c r="K232" s="150"/>
      <c r="L232" s="150"/>
    </row>
    <row r="233" ht="15.75" customHeight="1">
      <c r="C233" s="150"/>
      <c r="D233" s="150"/>
      <c r="E233" s="150"/>
      <c r="F233" s="150"/>
      <c r="G233" s="150"/>
      <c r="I233" s="150"/>
      <c r="J233" s="150"/>
      <c r="K233" s="150"/>
      <c r="L233" s="150"/>
    </row>
    <row r="234" ht="15.75" customHeight="1">
      <c r="C234" s="150"/>
      <c r="D234" s="150"/>
      <c r="E234" s="150"/>
      <c r="F234" s="150"/>
      <c r="G234" s="150"/>
      <c r="I234" s="150"/>
      <c r="J234" s="150"/>
      <c r="K234" s="150"/>
      <c r="L234" s="150"/>
    </row>
    <row r="235" ht="15.75" customHeight="1">
      <c r="C235" s="150"/>
      <c r="D235" s="150"/>
      <c r="E235" s="150"/>
      <c r="F235" s="150"/>
      <c r="G235" s="150"/>
      <c r="I235" s="150"/>
      <c r="J235" s="150"/>
      <c r="K235" s="150"/>
      <c r="L235" s="150"/>
    </row>
    <row r="236" ht="15.75" customHeight="1">
      <c r="C236" s="150"/>
      <c r="D236" s="150"/>
      <c r="E236" s="150"/>
      <c r="F236" s="150"/>
      <c r="G236" s="150"/>
      <c r="I236" s="150"/>
      <c r="J236" s="150"/>
      <c r="K236" s="150"/>
      <c r="L236" s="150"/>
    </row>
    <row r="237" ht="15.75" customHeight="1">
      <c r="C237" s="150"/>
      <c r="D237" s="150"/>
      <c r="E237" s="150"/>
      <c r="F237" s="150"/>
      <c r="G237" s="150"/>
      <c r="I237" s="150"/>
      <c r="J237" s="150"/>
      <c r="K237" s="150"/>
      <c r="L237" s="150"/>
    </row>
    <row r="238" ht="15.75" customHeight="1">
      <c r="C238" s="150"/>
      <c r="D238" s="150"/>
      <c r="E238" s="150"/>
      <c r="F238" s="150"/>
      <c r="G238" s="150"/>
      <c r="I238" s="150"/>
      <c r="J238" s="150"/>
      <c r="K238" s="150"/>
      <c r="L238" s="150"/>
    </row>
    <row r="239" ht="15.75" customHeight="1">
      <c r="C239" s="150"/>
      <c r="D239" s="150"/>
      <c r="E239" s="150"/>
      <c r="F239" s="150"/>
      <c r="G239" s="150"/>
      <c r="I239" s="150"/>
      <c r="J239" s="150"/>
      <c r="K239" s="150"/>
      <c r="L239" s="150"/>
    </row>
    <row r="240" ht="15.75" customHeight="1">
      <c r="C240" s="150"/>
      <c r="D240" s="150"/>
      <c r="E240" s="150"/>
      <c r="F240" s="150"/>
      <c r="G240" s="150"/>
      <c r="I240" s="150"/>
      <c r="J240" s="150"/>
      <c r="K240" s="150"/>
      <c r="L240" s="150"/>
    </row>
    <row r="241" ht="15.75" customHeight="1">
      <c r="C241" s="150"/>
      <c r="D241" s="150"/>
      <c r="E241" s="150"/>
      <c r="F241" s="150"/>
      <c r="G241" s="150"/>
      <c r="I241" s="150"/>
      <c r="J241" s="150"/>
      <c r="K241" s="150"/>
      <c r="L241" s="150"/>
    </row>
    <row r="242" ht="15.75" customHeight="1">
      <c r="C242" s="150"/>
      <c r="D242" s="150"/>
      <c r="E242" s="150"/>
      <c r="F242" s="150"/>
      <c r="G242" s="150"/>
      <c r="I242" s="150"/>
      <c r="J242" s="150"/>
      <c r="K242" s="150"/>
      <c r="L242" s="150"/>
    </row>
    <row r="243" ht="15.75" customHeight="1">
      <c r="C243" s="150"/>
      <c r="D243" s="150"/>
      <c r="E243" s="150"/>
      <c r="F243" s="150"/>
      <c r="G243" s="150"/>
      <c r="I243" s="150"/>
      <c r="J243" s="150"/>
      <c r="K243" s="150"/>
      <c r="L243" s="150"/>
    </row>
    <row r="244" ht="15.75" customHeight="1">
      <c r="C244" s="150"/>
      <c r="D244" s="150"/>
      <c r="E244" s="150"/>
      <c r="F244" s="150"/>
      <c r="G244" s="150"/>
      <c r="I244" s="150"/>
      <c r="J244" s="150"/>
      <c r="K244" s="150"/>
      <c r="L244" s="150"/>
    </row>
    <row r="245" ht="15.75" customHeight="1">
      <c r="C245" s="150"/>
      <c r="D245" s="150"/>
      <c r="E245" s="150"/>
      <c r="F245" s="150"/>
      <c r="G245" s="150"/>
      <c r="I245" s="150"/>
      <c r="J245" s="150"/>
      <c r="K245" s="150"/>
      <c r="L245" s="150"/>
    </row>
    <row r="246" ht="15.75" customHeight="1">
      <c r="C246" s="150"/>
      <c r="D246" s="150"/>
      <c r="E246" s="150"/>
      <c r="F246" s="150"/>
      <c r="G246" s="150"/>
      <c r="I246" s="150"/>
      <c r="J246" s="150"/>
      <c r="K246" s="150"/>
      <c r="L246" s="150"/>
    </row>
    <row r="247" ht="15.75" customHeight="1">
      <c r="C247" s="150"/>
      <c r="D247" s="150"/>
      <c r="E247" s="150"/>
      <c r="F247" s="150"/>
      <c r="G247" s="150"/>
      <c r="I247" s="150"/>
      <c r="J247" s="150"/>
      <c r="K247" s="150"/>
      <c r="L247" s="150"/>
    </row>
    <row r="248" ht="15.75" customHeight="1">
      <c r="C248" s="150"/>
      <c r="D248" s="150"/>
      <c r="E248" s="150"/>
      <c r="F248" s="150"/>
      <c r="G248" s="150"/>
      <c r="I248" s="150"/>
      <c r="J248" s="150"/>
      <c r="K248" s="150"/>
      <c r="L248" s="150"/>
    </row>
    <row r="249" ht="15.75" customHeight="1">
      <c r="C249" s="150"/>
      <c r="D249" s="150"/>
      <c r="E249" s="150"/>
      <c r="F249" s="150"/>
      <c r="G249" s="150"/>
      <c r="I249" s="150"/>
      <c r="J249" s="150"/>
      <c r="K249" s="150"/>
      <c r="L249" s="150"/>
    </row>
    <row r="250" ht="15.75" customHeight="1">
      <c r="C250" s="150"/>
      <c r="D250" s="150"/>
      <c r="E250" s="150"/>
      <c r="F250" s="150"/>
      <c r="G250" s="150"/>
      <c r="I250" s="150"/>
      <c r="J250" s="150"/>
      <c r="K250" s="150"/>
      <c r="L250" s="150"/>
    </row>
    <row r="251" ht="15.75" customHeight="1">
      <c r="C251" s="150"/>
      <c r="D251" s="150"/>
      <c r="E251" s="150"/>
      <c r="F251" s="150"/>
      <c r="G251" s="150"/>
      <c r="I251" s="150"/>
      <c r="J251" s="150"/>
      <c r="K251" s="150"/>
      <c r="L251" s="150"/>
    </row>
    <row r="252" ht="15.75" customHeight="1">
      <c r="C252" s="150"/>
      <c r="D252" s="150"/>
      <c r="E252" s="150"/>
      <c r="F252" s="150"/>
      <c r="G252" s="150"/>
      <c r="I252" s="150"/>
      <c r="J252" s="150"/>
      <c r="K252" s="150"/>
      <c r="L252" s="150"/>
    </row>
    <row r="253" ht="15.75" customHeight="1">
      <c r="C253" s="150"/>
      <c r="D253" s="150"/>
      <c r="E253" s="150"/>
      <c r="F253" s="150"/>
      <c r="G253" s="150"/>
      <c r="I253" s="150"/>
      <c r="J253" s="150"/>
      <c r="K253" s="150"/>
      <c r="L253" s="150"/>
    </row>
    <row r="254" ht="15.75" customHeight="1">
      <c r="C254" s="150"/>
      <c r="D254" s="150"/>
      <c r="E254" s="150"/>
      <c r="F254" s="150"/>
      <c r="G254" s="150"/>
      <c r="I254" s="150"/>
      <c r="J254" s="150"/>
      <c r="K254" s="150"/>
      <c r="L254" s="150"/>
    </row>
    <row r="255" ht="15.75" customHeight="1">
      <c r="C255" s="150"/>
      <c r="D255" s="150"/>
      <c r="E255" s="150"/>
      <c r="F255" s="150"/>
      <c r="G255" s="150"/>
      <c r="I255" s="150"/>
      <c r="J255" s="150"/>
      <c r="K255" s="150"/>
      <c r="L255" s="150"/>
    </row>
    <row r="256" ht="15.75" customHeight="1">
      <c r="C256" s="150"/>
      <c r="D256" s="150"/>
      <c r="E256" s="150"/>
      <c r="F256" s="150"/>
      <c r="G256" s="150"/>
      <c r="I256" s="150"/>
      <c r="J256" s="150"/>
      <c r="K256" s="150"/>
      <c r="L256" s="150"/>
    </row>
    <row r="257" ht="15.75" customHeight="1">
      <c r="C257" s="150"/>
      <c r="D257" s="150"/>
      <c r="E257" s="150"/>
      <c r="F257" s="150"/>
      <c r="G257" s="150"/>
      <c r="I257" s="150"/>
      <c r="J257" s="150"/>
      <c r="K257" s="150"/>
      <c r="L257" s="150"/>
    </row>
    <row r="258" ht="15.75" customHeight="1">
      <c r="C258" s="150"/>
      <c r="D258" s="150"/>
      <c r="E258" s="150"/>
      <c r="F258" s="150"/>
      <c r="G258" s="150"/>
      <c r="I258" s="150"/>
      <c r="J258" s="150"/>
      <c r="K258" s="150"/>
      <c r="L258" s="150"/>
    </row>
    <row r="259" ht="15.75" customHeight="1">
      <c r="C259" s="150"/>
      <c r="D259" s="150"/>
      <c r="E259" s="150"/>
      <c r="F259" s="150"/>
      <c r="G259" s="150"/>
      <c r="I259" s="150"/>
      <c r="J259" s="150"/>
      <c r="K259" s="150"/>
      <c r="L259" s="150"/>
    </row>
    <row r="260" ht="15.75" customHeight="1">
      <c r="C260" s="150"/>
      <c r="D260" s="150"/>
      <c r="E260" s="150"/>
      <c r="F260" s="150"/>
      <c r="G260" s="150"/>
      <c r="I260" s="150"/>
      <c r="J260" s="150"/>
      <c r="K260" s="150"/>
      <c r="L260" s="150"/>
    </row>
    <row r="261" ht="15.75" customHeight="1">
      <c r="C261" s="150"/>
      <c r="D261" s="150"/>
      <c r="E261" s="150"/>
      <c r="F261" s="150"/>
      <c r="G261" s="150"/>
      <c r="I261" s="150"/>
      <c r="J261" s="150"/>
      <c r="K261" s="150"/>
      <c r="L261" s="150"/>
    </row>
    <row r="262" ht="15.75" customHeight="1">
      <c r="C262" s="150"/>
      <c r="D262" s="150"/>
      <c r="E262" s="150"/>
      <c r="F262" s="150"/>
      <c r="G262" s="150"/>
      <c r="I262" s="150"/>
      <c r="J262" s="150"/>
      <c r="K262" s="150"/>
      <c r="L262" s="150"/>
    </row>
    <row r="263" ht="15.75" customHeight="1">
      <c r="C263" s="150"/>
      <c r="D263" s="150"/>
      <c r="E263" s="150"/>
      <c r="F263" s="150"/>
      <c r="G263" s="150"/>
      <c r="I263" s="150"/>
      <c r="J263" s="150"/>
      <c r="K263" s="150"/>
      <c r="L263" s="150"/>
    </row>
    <row r="264" ht="15.75" customHeight="1">
      <c r="C264" s="150"/>
      <c r="D264" s="150"/>
      <c r="E264" s="150"/>
      <c r="F264" s="150"/>
      <c r="G264" s="150"/>
      <c r="I264" s="150"/>
      <c r="J264" s="150"/>
      <c r="K264" s="150"/>
      <c r="L264" s="150"/>
    </row>
    <row r="265" ht="15.75" customHeight="1">
      <c r="C265" s="150"/>
      <c r="D265" s="150"/>
      <c r="E265" s="150"/>
      <c r="F265" s="150"/>
      <c r="G265" s="150"/>
      <c r="I265" s="150"/>
      <c r="J265" s="150"/>
      <c r="K265" s="150"/>
      <c r="L265" s="150"/>
    </row>
    <row r="266" ht="15.75" customHeight="1">
      <c r="C266" s="150"/>
      <c r="D266" s="150"/>
      <c r="E266" s="150"/>
      <c r="F266" s="150"/>
      <c r="G266" s="150"/>
      <c r="I266" s="150"/>
      <c r="J266" s="150"/>
      <c r="K266" s="150"/>
      <c r="L266" s="150"/>
    </row>
    <row r="267" ht="15.75" customHeight="1">
      <c r="C267" s="150"/>
      <c r="D267" s="150"/>
      <c r="E267" s="150"/>
      <c r="F267" s="150"/>
      <c r="G267" s="150"/>
      <c r="I267" s="150"/>
      <c r="J267" s="150"/>
      <c r="K267" s="150"/>
      <c r="L267" s="150"/>
    </row>
    <row r="268" ht="15.75" customHeight="1">
      <c r="C268" s="150"/>
      <c r="D268" s="150"/>
      <c r="E268" s="150"/>
      <c r="F268" s="150"/>
      <c r="G268" s="150"/>
      <c r="I268" s="150"/>
      <c r="J268" s="150"/>
      <c r="K268" s="150"/>
      <c r="L268" s="150"/>
    </row>
    <row r="269" ht="15.75" customHeight="1">
      <c r="C269" s="150"/>
      <c r="D269" s="150"/>
      <c r="E269" s="150"/>
      <c r="F269" s="150"/>
      <c r="G269" s="150"/>
      <c r="I269" s="150"/>
      <c r="J269" s="150"/>
      <c r="K269" s="150"/>
      <c r="L269" s="150"/>
    </row>
    <row r="270" ht="15.75" customHeight="1">
      <c r="C270" s="150"/>
      <c r="D270" s="150"/>
      <c r="E270" s="150"/>
      <c r="F270" s="150"/>
      <c r="G270" s="150"/>
      <c r="I270" s="150"/>
      <c r="J270" s="150"/>
      <c r="K270" s="150"/>
      <c r="L270" s="150"/>
    </row>
    <row r="271" ht="15.75" customHeight="1">
      <c r="C271" s="150"/>
      <c r="D271" s="150"/>
      <c r="E271" s="150"/>
      <c r="F271" s="150"/>
      <c r="G271" s="150"/>
      <c r="I271" s="150"/>
      <c r="J271" s="150"/>
      <c r="K271" s="150"/>
      <c r="L271" s="150"/>
    </row>
    <row r="272" ht="15.75" customHeight="1">
      <c r="C272" s="150"/>
      <c r="D272" s="150"/>
      <c r="E272" s="150"/>
      <c r="F272" s="150"/>
      <c r="G272" s="150"/>
      <c r="I272" s="150"/>
      <c r="J272" s="150"/>
      <c r="K272" s="150"/>
      <c r="L272" s="150"/>
    </row>
    <row r="273" ht="15.75" customHeight="1">
      <c r="C273" s="150"/>
      <c r="D273" s="150"/>
      <c r="E273" s="150"/>
      <c r="F273" s="150"/>
      <c r="G273" s="150"/>
      <c r="I273" s="150"/>
      <c r="J273" s="150"/>
      <c r="K273" s="150"/>
      <c r="L273" s="150"/>
    </row>
    <row r="274" ht="15.75" customHeight="1">
      <c r="C274" s="150"/>
      <c r="D274" s="150"/>
      <c r="E274" s="150"/>
      <c r="F274" s="150"/>
      <c r="G274" s="150"/>
      <c r="I274" s="150"/>
      <c r="J274" s="150"/>
      <c r="K274" s="150"/>
      <c r="L274" s="150"/>
    </row>
    <row r="275" ht="15.75" customHeight="1">
      <c r="C275" s="150"/>
      <c r="D275" s="150"/>
      <c r="E275" s="150"/>
      <c r="F275" s="150"/>
      <c r="G275" s="150"/>
      <c r="I275" s="150"/>
      <c r="J275" s="150"/>
      <c r="K275" s="150"/>
      <c r="L275" s="150"/>
    </row>
    <row r="276" ht="15.75" customHeight="1">
      <c r="C276" s="150"/>
      <c r="D276" s="150"/>
      <c r="E276" s="150"/>
      <c r="F276" s="150"/>
      <c r="G276" s="150"/>
      <c r="I276" s="150"/>
      <c r="J276" s="150"/>
      <c r="K276" s="150"/>
      <c r="L276" s="150"/>
    </row>
    <row r="277" ht="15.75" customHeight="1">
      <c r="C277" s="150"/>
      <c r="D277" s="150"/>
      <c r="E277" s="150"/>
      <c r="F277" s="150"/>
      <c r="G277" s="150"/>
      <c r="I277" s="150"/>
      <c r="J277" s="150"/>
      <c r="K277" s="150"/>
      <c r="L277" s="150"/>
    </row>
    <row r="278" ht="15.75" customHeight="1">
      <c r="C278" s="150"/>
      <c r="D278" s="150"/>
      <c r="E278" s="150"/>
      <c r="F278" s="150"/>
      <c r="G278" s="150"/>
      <c r="I278" s="150"/>
      <c r="J278" s="150"/>
      <c r="K278" s="150"/>
      <c r="L278" s="150"/>
    </row>
    <row r="279" ht="15.75" customHeight="1">
      <c r="C279" s="150"/>
      <c r="D279" s="150"/>
      <c r="E279" s="150"/>
      <c r="F279" s="150"/>
      <c r="G279" s="150"/>
      <c r="I279" s="150"/>
      <c r="J279" s="150"/>
      <c r="K279" s="150"/>
      <c r="L279" s="150"/>
    </row>
    <row r="280" ht="15.75" customHeight="1">
      <c r="C280" s="150"/>
      <c r="D280" s="150"/>
      <c r="E280" s="150"/>
      <c r="F280" s="150"/>
      <c r="G280" s="150"/>
      <c r="I280" s="150"/>
      <c r="J280" s="150"/>
      <c r="K280" s="150"/>
      <c r="L280" s="150"/>
    </row>
    <row r="281" ht="15.75" customHeight="1">
      <c r="C281" s="150"/>
      <c r="D281" s="150"/>
      <c r="E281" s="150"/>
      <c r="F281" s="150"/>
      <c r="G281" s="150"/>
      <c r="I281" s="150"/>
      <c r="J281" s="150"/>
      <c r="K281" s="150"/>
      <c r="L281" s="150"/>
    </row>
    <row r="282" ht="15.75" customHeight="1">
      <c r="C282" s="150"/>
      <c r="D282" s="150"/>
      <c r="E282" s="150"/>
      <c r="F282" s="150"/>
      <c r="G282" s="150"/>
      <c r="I282" s="150"/>
      <c r="J282" s="150"/>
      <c r="K282" s="150"/>
      <c r="L282" s="150"/>
    </row>
    <row r="283" ht="15.75" customHeight="1">
      <c r="C283" s="150"/>
      <c r="D283" s="150"/>
      <c r="E283" s="150"/>
      <c r="F283" s="150"/>
      <c r="G283" s="150"/>
      <c r="I283" s="150"/>
      <c r="J283" s="150"/>
      <c r="K283" s="150"/>
      <c r="L283" s="150"/>
    </row>
    <row r="284" ht="15.75" customHeight="1">
      <c r="C284" s="150"/>
      <c r="D284" s="150"/>
      <c r="E284" s="150"/>
      <c r="F284" s="150"/>
      <c r="G284" s="150"/>
      <c r="I284" s="150"/>
      <c r="J284" s="150"/>
      <c r="K284" s="150"/>
      <c r="L284" s="150"/>
    </row>
    <row r="285" ht="15.75" customHeight="1">
      <c r="C285" s="150"/>
      <c r="D285" s="150"/>
      <c r="E285" s="150"/>
      <c r="F285" s="150"/>
      <c r="G285" s="150"/>
      <c r="I285" s="150"/>
      <c r="J285" s="150"/>
      <c r="K285" s="150"/>
      <c r="L285" s="150"/>
    </row>
    <row r="286" ht="15.75" customHeight="1">
      <c r="C286" s="150"/>
      <c r="D286" s="150"/>
      <c r="E286" s="150"/>
      <c r="F286" s="150"/>
      <c r="G286" s="150"/>
      <c r="I286" s="150"/>
      <c r="J286" s="150"/>
      <c r="K286" s="150"/>
      <c r="L286" s="150"/>
    </row>
    <row r="287" ht="15.75" customHeight="1">
      <c r="C287" s="150"/>
      <c r="D287" s="150"/>
      <c r="E287" s="150"/>
      <c r="F287" s="150"/>
      <c r="G287" s="150"/>
      <c r="I287" s="150"/>
      <c r="J287" s="150"/>
      <c r="K287" s="150"/>
      <c r="L287" s="150"/>
    </row>
    <row r="288" ht="15.75" customHeight="1">
      <c r="C288" s="150"/>
      <c r="D288" s="150"/>
      <c r="E288" s="150"/>
      <c r="F288" s="150"/>
      <c r="G288" s="150"/>
      <c r="I288" s="150"/>
      <c r="J288" s="150"/>
      <c r="K288" s="150"/>
      <c r="L288" s="150"/>
    </row>
    <row r="289" ht="15.75" customHeight="1">
      <c r="C289" s="150"/>
      <c r="D289" s="150"/>
      <c r="E289" s="150"/>
      <c r="F289" s="150"/>
      <c r="G289" s="150"/>
      <c r="I289" s="150"/>
      <c r="J289" s="150"/>
      <c r="K289" s="150"/>
      <c r="L289" s="150"/>
    </row>
    <row r="290" ht="15.75" customHeight="1">
      <c r="C290" s="150"/>
      <c r="D290" s="150"/>
      <c r="E290" s="150"/>
      <c r="F290" s="150"/>
      <c r="G290" s="150"/>
      <c r="I290" s="150"/>
      <c r="J290" s="150"/>
      <c r="K290" s="150"/>
      <c r="L290" s="150"/>
    </row>
    <row r="291" ht="15.75" customHeight="1">
      <c r="C291" s="150"/>
      <c r="D291" s="150"/>
      <c r="E291" s="150"/>
      <c r="F291" s="150"/>
      <c r="G291" s="150"/>
      <c r="I291" s="150"/>
      <c r="J291" s="150"/>
      <c r="K291" s="150"/>
      <c r="L291" s="150"/>
    </row>
    <row r="292" ht="15.75" customHeight="1">
      <c r="C292" s="150"/>
      <c r="D292" s="150"/>
      <c r="E292" s="150"/>
      <c r="F292" s="150"/>
      <c r="G292" s="150"/>
      <c r="I292" s="150"/>
      <c r="J292" s="150"/>
      <c r="K292" s="150"/>
      <c r="L292" s="150"/>
    </row>
    <row r="293" ht="15.75" customHeight="1">
      <c r="C293" s="150"/>
      <c r="D293" s="150"/>
      <c r="E293" s="150"/>
      <c r="F293" s="150"/>
      <c r="G293" s="150"/>
      <c r="I293" s="150"/>
      <c r="J293" s="150"/>
      <c r="K293" s="150"/>
      <c r="L293" s="150"/>
    </row>
    <row r="294" ht="15.75" customHeight="1">
      <c r="C294" s="150"/>
      <c r="D294" s="150"/>
      <c r="E294" s="150"/>
      <c r="F294" s="150"/>
      <c r="G294" s="150"/>
      <c r="I294" s="150"/>
      <c r="J294" s="150"/>
      <c r="K294" s="150"/>
      <c r="L294" s="150"/>
    </row>
    <row r="295" ht="15.75" customHeight="1">
      <c r="C295" s="150"/>
      <c r="D295" s="150"/>
      <c r="E295" s="150"/>
      <c r="F295" s="150"/>
      <c r="G295" s="150"/>
      <c r="I295" s="150"/>
      <c r="J295" s="150"/>
      <c r="K295" s="150"/>
      <c r="L295" s="150"/>
    </row>
    <row r="296" ht="15.75" customHeight="1">
      <c r="C296" s="150"/>
      <c r="D296" s="150"/>
      <c r="E296" s="150"/>
      <c r="F296" s="150"/>
      <c r="G296" s="150"/>
      <c r="I296" s="150"/>
      <c r="J296" s="150"/>
      <c r="K296" s="150"/>
      <c r="L296" s="150"/>
    </row>
    <row r="297" ht="15.75" customHeight="1">
      <c r="C297" s="150"/>
      <c r="D297" s="150"/>
      <c r="E297" s="150"/>
      <c r="F297" s="150"/>
      <c r="G297" s="150"/>
      <c r="I297" s="150"/>
      <c r="J297" s="150"/>
      <c r="K297" s="150"/>
      <c r="L297" s="150"/>
    </row>
    <row r="298" ht="15.75" customHeight="1">
      <c r="C298" s="150"/>
      <c r="D298" s="150"/>
      <c r="E298" s="150"/>
      <c r="F298" s="150"/>
      <c r="G298" s="150"/>
      <c r="I298" s="150"/>
      <c r="J298" s="150"/>
      <c r="K298" s="150"/>
      <c r="L298" s="150"/>
    </row>
    <row r="299" ht="15.75" customHeight="1">
      <c r="C299" s="150"/>
      <c r="D299" s="150"/>
      <c r="E299" s="150"/>
      <c r="F299" s="150"/>
      <c r="G299" s="150"/>
      <c r="I299" s="150"/>
      <c r="J299" s="150"/>
      <c r="K299" s="150"/>
      <c r="L299" s="150"/>
    </row>
    <row r="300" ht="15.75" customHeight="1">
      <c r="C300" s="150"/>
      <c r="D300" s="150"/>
      <c r="E300" s="150"/>
      <c r="F300" s="150"/>
      <c r="G300" s="150"/>
      <c r="I300" s="150"/>
      <c r="J300" s="150"/>
      <c r="K300" s="150"/>
      <c r="L300" s="150"/>
    </row>
    <row r="301" ht="15.75" customHeight="1">
      <c r="C301" s="150"/>
      <c r="D301" s="150"/>
      <c r="E301" s="150"/>
      <c r="F301" s="150"/>
      <c r="G301" s="150"/>
      <c r="I301" s="150"/>
      <c r="J301" s="150"/>
      <c r="K301" s="150"/>
      <c r="L301" s="150"/>
    </row>
    <row r="302" ht="15.75" customHeight="1">
      <c r="C302" s="150"/>
      <c r="D302" s="150"/>
      <c r="E302" s="150"/>
      <c r="F302" s="150"/>
      <c r="G302" s="150"/>
      <c r="I302" s="150"/>
      <c r="J302" s="150"/>
      <c r="K302" s="150"/>
      <c r="L302" s="150"/>
    </row>
    <row r="303" ht="15.75" customHeight="1">
      <c r="C303" s="150"/>
      <c r="D303" s="150"/>
      <c r="E303" s="150"/>
      <c r="F303" s="150"/>
      <c r="G303" s="150"/>
      <c r="I303" s="150"/>
      <c r="J303" s="150"/>
      <c r="K303" s="150"/>
      <c r="L303" s="150"/>
    </row>
    <row r="304" ht="15.75" customHeight="1">
      <c r="C304" s="150"/>
      <c r="D304" s="150"/>
      <c r="E304" s="150"/>
      <c r="F304" s="150"/>
      <c r="G304" s="150"/>
      <c r="I304" s="150"/>
      <c r="J304" s="150"/>
      <c r="K304" s="150"/>
      <c r="L304" s="150"/>
    </row>
    <row r="305" ht="15.75" customHeight="1">
      <c r="C305" s="150"/>
      <c r="D305" s="150"/>
      <c r="E305" s="150"/>
      <c r="F305" s="150"/>
      <c r="G305" s="150"/>
      <c r="I305" s="150"/>
      <c r="J305" s="150"/>
      <c r="K305" s="150"/>
      <c r="L305" s="150"/>
    </row>
    <row r="306" ht="15.75" customHeight="1">
      <c r="C306" s="150"/>
      <c r="D306" s="150"/>
      <c r="E306" s="150"/>
      <c r="F306" s="150"/>
      <c r="G306" s="150"/>
      <c r="I306" s="150"/>
      <c r="J306" s="150"/>
      <c r="K306" s="150"/>
      <c r="L306" s="150"/>
    </row>
    <row r="307" ht="15.75" customHeight="1">
      <c r="C307" s="150"/>
      <c r="D307" s="150"/>
      <c r="E307" s="150"/>
      <c r="F307" s="150"/>
      <c r="G307" s="150"/>
      <c r="I307" s="150"/>
      <c r="J307" s="150"/>
      <c r="K307" s="150"/>
      <c r="L307" s="150"/>
    </row>
    <row r="308" ht="15.75" customHeight="1">
      <c r="C308" s="150"/>
      <c r="D308" s="150"/>
      <c r="E308" s="150"/>
      <c r="F308" s="150"/>
      <c r="G308" s="150"/>
      <c r="I308" s="150"/>
      <c r="J308" s="150"/>
      <c r="K308" s="150"/>
      <c r="L308" s="150"/>
    </row>
    <row r="309" ht="15.75" customHeight="1">
      <c r="C309" s="150"/>
      <c r="D309" s="150"/>
      <c r="E309" s="150"/>
      <c r="F309" s="150"/>
      <c r="G309" s="150"/>
      <c r="I309" s="150"/>
      <c r="J309" s="150"/>
      <c r="K309" s="150"/>
      <c r="L309" s="150"/>
    </row>
    <row r="310" ht="15.75" customHeight="1">
      <c r="C310" s="150"/>
      <c r="D310" s="150"/>
      <c r="E310" s="150"/>
      <c r="F310" s="150"/>
      <c r="G310" s="150"/>
      <c r="I310" s="150"/>
      <c r="J310" s="150"/>
      <c r="K310" s="150"/>
      <c r="L310" s="150"/>
    </row>
    <row r="311" ht="15.75" customHeight="1">
      <c r="C311" s="150"/>
      <c r="D311" s="150"/>
      <c r="E311" s="150"/>
      <c r="F311" s="150"/>
      <c r="G311" s="150"/>
      <c r="I311" s="150"/>
      <c r="J311" s="150"/>
      <c r="K311" s="150"/>
      <c r="L311" s="150"/>
    </row>
    <row r="312" ht="15.75" customHeight="1">
      <c r="C312" s="150"/>
      <c r="D312" s="150"/>
      <c r="E312" s="150"/>
      <c r="F312" s="150"/>
      <c r="G312" s="150"/>
      <c r="I312" s="150"/>
      <c r="J312" s="150"/>
      <c r="K312" s="150"/>
      <c r="L312" s="150"/>
    </row>
    <row r="313" ht="15.75" customHeight="1">
      <c r="C313" s="150"/>
      <c r="D313" s="150"/>
      <c r="E313" s="150"/>
      <c r="F313" s="150"/>
      <c r="G313" s="150"/>
      <c r="I313" s="150"/>
      <c r="J313" s="150"/>
      <c r="K313" s="150"/>
      <c r="L313" s="150"/>
    </row>
    <row r="314" ht="15.75" customHeight="1">
      <c r="C314" s="150"/>
      <c r="D314" s="150"/>
      <c r="E314" s="150"/>
      <c r="F314" s="150"/>
      <c r="G314" s="150"/>
      <c r="I314" s="150"/>
      <c r="J314" s="150"/>
      <c r="K314" s="150"/>
      <c r="L314" s="150"/>
    </row>
    <row r="315" ht="15.75" customHeight="1">
      <c r="C315" s="150"/>
      <c r="D315" s="150"/>
      <c r="E315" s="150"/>
      <c r="F315" s="150"/>
      <c r="G315" s="150"/>
      <c r="I315" s="150"/>
      <c r="J315" s="150"/>
      <c r="K315" s="150"/>
      <c r="L315" s="150"/>
    </row>
    <row r="316" ht="15.75" customHeight="1">
      <c r="C316" s="150"/>
      <c r="D316" s="150"/>
      <c r="E316" s="150"/>
      <c r="F316" s="150"/>
      <c r="G316" s="150"/>
      <c r="I316" s="150"/>
      <c r="J316" s="150"/>
      <c r="K316" s="150"/>
      <c r="L316" s="150"/>
    </row>
    <row r="317" ht="15.75" customHeight="1">
      <c r="C317" s="150"/>
      <c r="D317" s="150"/>
      <c r="E317" s="150"/>
      <c r="F317" s="150"/>
      <c r="G317" s="150"/>
      <c r="I317" s="150"/>
      <c r="J317" s="150"/>
      <c r="K317" s="150"/>
      <c r="L317" s="150"/>
    </row>
    <row r="318" ht="15.75" customHeight="1">
      <c r="C318" s="150"/>
      <c r="D318" s="150"/>
      <c r="E318" s="150"/>
      <c r="F318" s="150"/>
      <c r="G318" s="150"/>
      <c r="I318" s="150"/>
      <c r="J318" s="150"/>
      <c r="K318" s="150"/>
      <c r="L318" s="150"/>
    </row>
    <row r="319" ht="15.75" customHeight="1">
      <c r="C319" s="150"/>
      <c r="D319" s="150"/>
      <c r="E319" s="150"/>
      <c r="F319" s="150"/>
      <c r="G319" s="150"/>
      <c r="I319" s="150"/>
      <c r="J319" s="150"/>
      <c r="K319" s="150"/>
      <c r="L319" s="150"/>
    </row>
    <row r="320" ht="15.75" customHeight="1">
      <c r="C320" s="150"/>
      <c r="D320" s="150"/>
      <c r="E320" s="150"/>
      <c r="F320" s="150"/>
      <c r="G320" s="150"/>
      <c r="I320" s="150"/>
      <c r="J320" s="150"/>
      <c r="K320" s="150"/>
      <c r="L320" s="150"/>
    </row>
    <row r="321" ht="15.75" customHeight="1">
      <c r="C321" s="150"/>
      <c r="D321" s="150"/>
      <c r="E321" s="150"/>
      <c r="F321" s="150"/>
      <c r="G321" s="150"/>
      <c r="I321" s="150"/>
      <c r="J321" s="150"/>
      <c r="K321" s="150"/>
      <c r="L321" s="150"/>
    </row>
    <row r="322" ht="15.75" customHeight="1">
      <c r="C322" s="150"/>
      <c r="D322" s="150"/>
      <c r="E322" s="150"/>
      <c r="F322" s="150"/>
      <c r="G322" s="150"/>
      <c r="I322" s="150"/>
      <c r="J322" s="150"/>
      <c r="K322" s="150"/>
      <c r="L322" s="150"/>
    </row>
    <row r="323" ht="15.75" customHeight="1">
      <c r="C323" s="150"/>
      <c r="D323" s="150"/>
      <c r="E323" s="150"/>
      <c r="F323" s="150"/>
      <c r="G323" s="150"/>
      <c r="I323" s="150"/>
      <c r="J323" s="150"/>
      <c r="K323" s="150"/>
      <c r="L323" s="150"/>
    </row>
    <row r="324" ht="15.75" customHeight="1">
      <c r="C324" s="150"/>
      <c r="D324" s="150"/>
      <c r="E324" s="150"/>
      <c r="F324" s="150"/>
      <c r="G324" s="150"/>
      <c r="I324" s="150"/>
      <c r="J324" s="150"/>
      <c r="K324" s="150"/>
      <c r="L324" s="150"/>
    </row>
    <row r="325" ht="15.75" customHeight="1">
      <c r="C325" s="150"/>
      <c r="D325" s="150"/>
      <c r="E325" s="150"/>
      <c r="F325" s="150"/>
      <c r="G325" s="150"/>
      <c r="I325" s="150"/>
      <c r="J325" s="150"/>
      <c r="K325" s="150"/>
      <c r="L325" s="150"/>
    </row>
    <row r="326" ht="15.75" customHeight="1">
      <c r="C326" s="150"/>
      <c r="D326" s="150"/>
      <c r="E326" s="150"/>
      <c r="F326" s="150"/>
      <c r="G326" s="150"/>
      <c r="I326" s="150"/>
      <c r="J326" s="150"/>
      <c r="K326" s="150"/>
      <c r="L326" s="150"/>
    </row>
    <row r="327" ht="15.75" customHeight="1">
      <c r="C327" s="150"/>
      <c r="D327" s="150"/>
      <c r="E327" s="150"/>
      <c r="F327" s="150"/>
      <c r="G327" s="150"/>
      <c r="I327" s="150"/>
      <c r="J327" s="150"/>
      <c r="K327" s="150"/>
      <c r="L327" s="150"/>
    </row>
    <row r="328" ht="15.75" customHeight="1">
      <c r="C328" s="150"/>
      <c r="D328" s="150"/>
      <c r="E328" s="150"/>
      <c r="F328" s="150"/>
      <c r="G328" s="150"/>
      <c r="I328" s="150"/>
      <c r="J328" s="150"/>
      <c r="K328" s="150"/>
      <c r="L328" s="150"/>
    </row>
    <row r="329" ht="15.75" customHeight="1">
      <c r="C329" s="150"/>
      <c r="D329" s="150"/>
      <c r="E329" s="150"/>
      <c r="F329" s="150"/>
      <c r="G329" s="150"/>
      <c r="I329" s="150"/>
      <c r="J329" s="150"/>
      <c r="K329" s="150"/>
      <c r="L329" s="150"/>
    </row>
    <row r="330" ht="15.75" customHeight="1">
      <c r="C330" s="150"/>
      <c r="D330" s="150"/>
      <c r="E330" s="150"/>
      <c r="F330" s="150"/>
      <c r="G330" s="150"/>
      <c r="I330" s="150"/>
      <c r="J330" s="150"/>
      <c r="K330" s="150"/>
      <c r="L330" s="150"/>
    </row>
    <row r="331" ht="15.75" customHeight="1">
      <c r="C331" s="150"/>
      <c r="D331" s="150"/>
      <c r="E331" s="150"/>
      <c r="F331" s="150"/>
      <c r="G331" s="150"/>
      <c r="I331" s="150"/>
      <c r="J331" s="150"/>
      <c r="K331" s="150"/>
      <c r="L331" s="150"/>
    </row>
    <row r="332" ht="15.75" customHeight="1">
      <c r="C332" s="150"/>
      <c r="D332" s="150"/>
      <c r="E332" s="150"/>
      <c r="F332" s="150"/>
      <c r="G332" s="150"/>
      <c r="I332" s="150"/>
      <c r="J332" s="150"/>
      <c r="K332" s="150"/>
      <c r="L332" s="150"/>
    </row>
    <row r="333" ht="15.75" customHeight="1">
      <c r="C333" s="150"/>
      <c r="D333" s="150"/>
      <c r="E333" s="150"/>
      <c r="F333" s="150"/>
      <c r="G333" s="150"/>
      <c r="I333" s="150"/>
      <c r="J333" s="150"/>
      <c r="K333" s="150"/>
      <c r="L333" s="150"/>
    </row>
    <row r="334" ht="15.75" customHeight="1">
      <c r="C334" s="150"/>
      <c r="D334" s="150"/>
      <c r="E334" s="150"/>
      <c r="F334" s="150"/>
      <c r="G334" s="150"/>
      <c r="I334" s="150"/>
      <c r="J334" s="150"/>
      <c r="K334" s="150"/>
      <c r="L334" s="150"/>
    </row>
    <row r="335" ht="15.75" customHeight="1">
      <c r="C335" s="150"/>
      <c r="D335" s="150"/>
      <c r="E335" s="150"/>
      <c r="F335" s="150"/>
      <c r="G335" s="150"/>
      <c r="I335" s="150"/>
      <c r="J335" s="150"/>
      <c r="K335" s="150"/>
      <c r="L335" s="150"/>
    </row>
    <row r="336" ht="15.75" customHeight="1">
      <c r="C336" s="150"/>
      <c r="D336" s="150"/>
      <c r="E336" s="150"/>
      <c r="F336" s="150"/>
      <c r="G336" s="150"/>
      <c r="I336" s="150"/>
      <c r="J336" s="150"/>
      <c r="K336" s="150"/>
      <c r="L336" s="150"/>
    </row>
    <row r="337" ht="15.75" customHeight="1">
      <c r="C337" s="150"/>
      <c r="D337" s="150"/>
      <c r="E337" s="150"/>
      <c r="F337" s="150"/>
      <c r="G337" s="150"/>
      <c r="I337" s="150"/>
      <c r="J337" s="150"/>
      <c r="K337" s="150"/>
      <c r="L337" s="150"/>
    </row>
    <row r="338" ht="15.75" customHeight="1">
      <c r="C338" s="150"/>
      <c r="D338" s="150"/>
      <c r="E338" s="150"/>
      <c r="F338" s="150"/>
      <c r="G338" s="150"/>
      <c r="I338" s="150"/>
      <c r="J338" s="150"/>
      <c r="K338" s="150"/>
      <c r="L338" s="150"/>
    </row>
    <row r="339" ht="15.75" customHeight="1">
      <c r="C339" s="150"/>
      <c r="D339" s="150"/>
      <c r="E339" s="150"/>
      <c r="F339" s="150"/>
      <c r="G339" s="150"/>
      <c r="I339" s="150"/>
      <c r="J339" s="150"/>
      <c r="K339" s="150"/>
      <c r="L339" s="150"/>
    </row>
    <row r="340" ht="15.75" customHeight="1">
      <c r="C340" s="150"/>
      <c r="D340" s="150"/>
      <c r="E340" s="150"/>
      <c r="F340" s="150"/>
      <c r="G340" s="150"/>
      <c r="I340" s="150"/>
      <c r="J340" s="150"/>
      <c r="K340" s="150"/>
      <c r="L340" s="150"/>
    </row>
    <row r="341" ht="15.75" customHeight="1">
      <c r="C341" s="150"/>
      <c r="D341" s="150"/>
      <c r="E341" s="150"/>
      <c r="F341" s="150"/>
      <c r="G341" s="150"/>
      <c r="I341" s="150"/>
      <c r="J341" s="150"/>
      <c r="K341" s="150"/>
      <c r="L341" s="150"/>
    </row>
    <row r="342" ht="15.75" customHeight="1">
      <c r="C342" s="150"/>
      <c r="D342" s="150"/>
      <c r="E342" s="150"/>
      <c r="F342" s="150"/>
      <c r="G342" s="150"/>
      <c r="I342" s="150"/>
      <c r="J342" s="150"/>
      <c r="K342" s="150"/>
      <c r="L342" s="150"/>
    </row>
    <row r="343" ht="15.75" customHeight="1">
      <c r="C343" s="150"/>
      <c r="D343" s="150"/>
      <c r="E343" s="150"/>
      <c r="F343" s="150"/>
      <c r="G343" s="150"/>
      <c r="I343" s="150"/>
      <c r="J343" s="150"/>
      <c r="K343" s="150"/>
      <c r="L343" s="150"/>
    </row>
    <row r="344" ht="15.75" customHeight="1">
      <c r="C344" s="150"/>
      <c r="D344" s="150"/>
      <c r="E344" s="150"/>
      <c r="F344" s="150"/>
      <c r="G344" s="150"/>
      <c r="I344" s="150"/>
      <c r="J344" s="150"/>
      <c r="K344" s="150"/>
      <c r="L344" s="150"/>
    </row>
    <row r="345" ht="15.75" customHeight="1">
      <c r="C345" s="150"/>
      <c r="D345" s="150"/>
      <c r="E345" s="150"/>
      <c r="F345" s="150"/>
      <c r="G345" s="150"/>
      <c r="I345" s="150"/>
      <c r="J345" s="150"/>
      <c r="K345" s="150"/>
      <c r="L345" s="150"/>
    </row>
    <row r="346" ht="15.75" customHeight="1">
      <c r="C346" s="150"/>
      <c r="D346" s="150"/>
      <c r="E346" s="150"/>
      <c r="F346" s="150"/>
      <c r="G346" s="150"/>
      <c r="I346" s="150"/>
      <c r="J346" s="150"/>
      <c r="K346" s="150"/>
      <c r="L346" s="150"/>
    </row>
    <row r="347" ht="15.75" customHeight="1">
      <c r="C347" s="150"/>
      <c r="D347" s="150"/>
      <c r="E347" s="150"/>
      <c r="F347" s="150"/>
      <c r="G347" s="150"/>
      <c r="I347" s="150"/>
      <c r="J347" s="150"/>
      <c r="K347" s="150"/>
      <c r="L347" s="150"/>
    </row>
    <row r="348" ht="15.75" customHeight="1">
      <c r="C348" s="150"/>
      <c r="D348" s="150"/>
      <c r="E348" s="150"/>
      <c r="F348" s="150"/>
      <c r="G348" s="150"/>
      <c r="I348" s="150"/>
      <c r="J348" s="150"/>
      <c r="K348" s="150"/>
      <c r="L348" s="150"/>
    </row>
    <row r="349" ht="15.75" customHeight="1">
      <c r="C349" s="150"/>
      <c r="D349" s="150"/>
      <c r="E349" s="150"/>
      <c r="F349" s="150"/>
      <c r="G349" s="150"/>
      <c r="I349" s="150"/>
      <c r="J349" s="150"/>
      <c r="K349" s="150"/>
      <c r="L349" s="150"/>
    </row>
    <row r="350" ht="15.75" customHeight="1">
      <c r="C350" s="150"/>
      <c r="D350" s="150"/>
      <c r="E350" s="150"/>
      <c r="F350" s="150"/>
      <c r="G350" s="150"/>
      <c r="I350" s="150"/>
      <c r="J350" s="150"/>
      <c r="K350" s="150"/>
      <c r="L350" s="150"/>
    </row>
    <row r="351" ht="15.75" customHeight="1">
      <c r="C351" s="150"/>
      <c r="D351" s="150"/>
      <c r="E351" s="150"/>
      <c r="F351" s="150"/>
      <c r="G351" s="150"/>
      <c r="I351" s="150"/>
      <c r="J351" s="150"/>
      <c r="K351" s="150"/>
      <c r="L351" s="150"/>
    </row>
    <row r="352" ht="15.75" customHeight="1">
      <c r="C352" s="150"/>
      <c r="D352" s="150"/>
      <c r="E352" s="150"/>
      <c r="F352" s="150"/>
      <c r="G352" s="150"/>
      <c r="I352" s="150"/>
      <c r="J352" s="150"/>
      <c r="K352" s="150"/>
      <c r="L352" s="150"/>
    </row>
    <row r="353" ht="15.75" customHeight="1">
      <c r="C353" s="150"/>
      <c r="D353" s="150"/>
      <c r="E353" s="150"/>
      <c r="F353" s="150"/>
      <c r="G353" s="150"/>
      <c r="I353" s="150"/>
      <c r="J353" s="150"/>
      <c r="K353" s="150"/>
      <c r="L353" s="150"/>
    </row>
    <row r="354" ht="15.75" customHeight="1">
      <c r="C354" s="150"/>
      <c r="D354" s="150"/>
      <c r="E354" s="150"/>
      <c r="F354" s="150"/>
      <c r="G354" s="150"/>
      <c r="I354" s="150"/>
      <c r="J354" s="150"/>
      <c r="K354" s="150"/>
      <c r="L354" s="150"/>
    </row>
    <row r="355" ht="15.75" customHeight="1">
      <c r="C355" s="150"/>
      <c r="D355" s="150"/>
      <c r="E355" s="150"/>
      <c r="F355" s="150"/>
      <c r="G355" s="150"/>
      <c r="I355" s="150"/>
      <c r="J355" s="150"/>
      <c r="K355" s="150"/>
      <c r="L355" s="150"/>
    </row>
    <row r="356" ht="15.75" customHeight="1">
      <c r="C356" s="150"/>
      <c r="D356" s="150"/>
      <c r="E356" s="150"/>
      <c r="F356" s="150"/>
      <c r="G356" s="150"/>
      <c r="I356" s="150"/>
      <c r="J356" s="150"/>
      <c r="K356" s="150"/>
      <c r="L356" s="150"/>
    </row>
    <row r="357" ht="15.75" customHeight="1">
      <c r="C357" s="150"/>
      <c r="D357" s="150"/>
      <c r="E357" s="150"/>
      <c r="F357" s="150"/>
      <c r="G357" s="150"/>
      <c r="I357" s="150"/>
      <c r="J357" s="150"/>
      <c r="K357" s="150"/>
      <c r="L357" s="150"/>
    </row>
    <row r="358" ht="15.75" customHeight="1">
      <c r="C358" s="150"/>
      <c r="D358" s="150"/>
      <c r="E358" s="150"/>
      <c r="F358" s="150"/>
      <c r="G358" s="150"/>
      <c r="I358" s="150"/>
      <c r="J358" s="150"/>
      <c r="K358" s="150"/>
      <c r="L358" s="150"/>
    </row>
    <row r="359" ht="15.75" customHeight="1">
      <c r="C359" s="150"/>
      <c r="D359" s="150"/>
      <c r="E359" s="150"/>
      <c r="F359" s="150"/>
      <c r="G359" s="150"/>
      <c r="I359" s="150"/>
      <c r="J359" s="150"/>
      <c r="K359" s="150"/>
      <c r="L359" s="150"/>
    </row>
    <row r="360" ht="15.75" customHeight="1">
      <c r="C360" s="150"/>
      <c r="D360" s="150"/>
      <c r="E360" s="150"/>
      <c r="F360" s="150"/>
      <c r="G360" s="150"/>
      <c r="I360" s="150"/>
      <c r="J360" s="150"/>
      <c r="K360" s="150"/>
      <c r="L360" s="150"/>
    </row>
    <row r="361" ht="15.75" customHeight="1">
      <c r="C361" s="150"/>
      <c r="D361" s="150"/>
      <c r="E361" s="150"/>
      <c r="F361" s="150"/>
      <c r="G361" s="150"/>
      <c r="I361" s="150"/>
      <c r="J361" s="150"/>
      <c r="K361" s="150"/>
      <c r="L361" s="150"/>
    </row>
    <row r="362" ht="15.75" customHeight="1">
      <c r="C362" s="150"/>
      <c r="D362" s="150"/>
      <c r="E362" s="150"/>
      <c r="F362" s="150"/>
      <c r="G362" s="150"/>
      <c r="I362" s="150"/>
      <c r="J362" s="150"/>
      <c r="K362" s="150"/>
      <c r="L362" s="150"/>
    </row>
    <row r="363" ht="15.75" customHeight="1">
      <c r="C363" s="150"/>
      <c r="D363" s="150"/>
      <c r="E363" s="150"/>
      <c r="F363" s="150"/>
      <c r="G363" s="150"/>
      <c r="I363" s="150"/>
      <c r="J363" s="150"/>
      <c r="K363" s="150"/>
      <c r="L363" s="150"/>
    </row>
    <row r="364" ht="15.75" customHeight="1">
      <c r="C364" s="150"/>
      <c r="D364" s="150"/>
      <c r="E364" s="150"/>
      <c r="F364" s="150"/>
      <c r="G364" s="150"/>
      <c r="I364" s="150"/>
      <c r="J364" s="150"/>
      <c r="K364" s="150"/>
      <c r="L364" s="150"/>
    </row>
    <row r="365" ht="15.75" customHeight="1">
      <c r="C365" s="150"/>
      <c r="D365" s="150"/>
      <c r="E365" s="150"/>
      <c r="F365" s="150"/>
      <c r="G365" s="150"/>
      <c r="I365" s="150"/>
      <c r="J365" s="150"/>
      <c r="K365" s="150"/>
      <c r="L365" s="150"/>
    </row>
    <row r="366" ht="15.75" customHeight="1">
      <c r="C366" s="150"/>
      <c r="D366" s="150"/>
      <c r="E366" s="150"/>
      <c r="F366" s="150"/>
      <c r="G366" s="150"/>
      <c r="I366" s="150"/>
      <c r="J366" s="150"/>
      <c r="K366" s="150"/>
      <c r="L366" s="150"/>
    </row>
    <row r="367" ht="15.75" customHeight="1">
      <c r="C367" s="150"/>
      <c r="D367" s="150"/>
      <c r="E367" s="150"/>
      <c r="F367" s="150"/>
      <c r="G367" s="150"/>
      <c r="I367" s="150"/>
      <c r="J367" s="150"/>
      <c r="K367" s="150"/>
      <c r="L367" s="150"/>
    </row>
    <row r="368" ht="15.75" customHeight="1">
      <c r="C368" s="150"/>
      <c r="D368" s="150"/>
      <c r="E368" s="150"/>
      <c r="F368" s="150"/>
      <c r="G368" s="150"/>
      <c r="I368" s="150"/>
      <c r="J368" s="150"/>
      <c r="K368" s="150"/>
      <c r="L368" s="150"/>
    </row>
    <row r="369" ht="15.75" customHeight="1">
      <c r="C369" s="150"/>
      <c r="D369" s="150"/>
      <c r="E369" s="150"/>
      <c r="F369" s="150"/>
      <c r="G369" s="150"/>
      <c r="I369" s="150"/>
      <c r="J369" s="150"/>
      <c r="K369" s="150"/>
      <c r="L369" s="150"/>
    </row>
    <row r="370" ht="15.75" customHeight="1">
      <c r="C370" s="150"/>
      <c r="D370" s="150"/>
      <c r="E370" s="150"/>
      <c r="F370" s="150"/>
      <c r="G370" s="150"/>
      <c r="I370" s="150"/>
      <c r="J370" s="150"/>
      <c r="K370" s="150"/>
      <c r="L370" s="150"/>
    </row>
    <row r="371" ht="15.75" customHeight="1">
      <c r="C371" s="150"/>
      <c r="D371" s="150"/>
      <c r="E371" s="150"/>
      <c r="F371" s="150"/>
      <c r="G371" s="150"/>
      <c r="I371" s="150"/>
      <c r="J371" s="150"/>
      <c r="K371" s="150"/>
      <c r="L371" s="150"/>
    </row>
    <row r="372" ht="15.75" customHeight="1">
      <c r="C372" s="150"/>
      <c r="D372" s="150"/>
      <c r="E372" s="150"/>
      <c r="F372" s="150"/>
      <c r="G372" s="150"/>
      <c r="I372" s="150"/>
      <c r="J372" s="150"/>
      <c r="K372" s="150"/>
      <c r="L372" s="150"/>
    </row>
    <row r="373" ht="15.75" customHeight="1">
      <c r="C373" s="150"/>
      <c r="D373" s="150"/>
      <c r="E373" s="150"/>
      <c r="F373" s="150"/>
      <c r="G373" s="150"/>
      <c r="I373" s="150"/>
      <c r="J373" s="150"/>
      <c r="K373" s="150"/>
      <c r="L373" s="150"/>
    </row>
    <row r="374" ht="15.75" customHeight="1">
      <c r="C374" s="150"/>
      <c r="D374" s="150"/>
      <c r="E374" s="150"/>
      <c r="F374" s="150"/>
      <c r="G374" s="150"/>
      <c r="I374" s="150"/>
      <c r="J374" s="150"/>
      <c r="K374" s="150"/>
      <c r="L374" s="150"/>
    </row>
    <row r="375" ht="15.75" customHeight="1">
      <c r="C375" s="150"/>
      <c r="D375" s="150"/>
      <c r="E375" s="150"/>
      <c r="F375" s="150"/>
      <c r="G375" s="150"/>
      <c r="I375" s="150"/>
      <c r="J375" s="150"/>
      <c r="K375" s="150"/>
      <c r="L375" s="150"/>
    </row>
    <row r="376" ht="15.75" customHeight="1">
      <c r="C376" s="150"/>
      <c r="D376" s="150"/>
      <c r="E376" s="150"/>
      <c r="F376" s="150"/>
      <c r="G376" s="150"/>
      <c r="I376" s="150"/>
      <c r="J376" s="150"/>
      <c r="K376" s="150"/>
      <c r="L376" s="150"/>
    </row>
    <row r="377" ht="15.75" customHeight="1">
      <c r="C377" s="150"/>
      <c r="D377" s="150"/>
      <c r="E377" s="150"/>
      <c r="F377" s="150"/>
      <c r="G377" s="150"/>
      <c r="I377" s="150"/>
      <c r="J377" s="150"/>
      <c r="K377" s="150"/>
      <c r="L377" s="150"/>
    </row>
    <row r="378" ht="15.75" customHeight="1">
      <c r="C378" s="150"/>
      <c r="D378" s="150"/>
      <c r="E378" s="150"/>
      <c r="F378" s="150"/>
      <c r="G378" s="150"/>
      <c r="I378" s="150"/>
      <c r="J378" s="150"/>
      <c r="K378" s="150"/>
      <c r="L378" s="150"/>
    </row>
    <row r="379" ht="15.75" customHeight="1">
      <c r="C379" s="150"/>
      <c r="D379" s="150"/>
      <c r="E379" s="150"/>
      <c r="F379" s="150"/>
      <c r="G379" s="150"/>
      <c r="I379" s="150"/>
      <c r="J379" s="150"/>
      <c r="K379" s="150"/>
      <c r="L379" s="150"/>
    </row>
    <row r="380" ht="15.75" customHeight="1">
      <c r="C380" s="150"/>
      <c r="D380" s="150"/>
      <c r="E380" s="150"/>
      <c r="F380" s="150"/>
      <c r="G380" s="150"/>
      <c r="I380" s="150"/>
      <c r="J380" s="150"/>
      <c r="K380" s="150"/>
      <c r="L380" s="150"/>
    </row>
    <row r="381" ht="15.75" customHeight="1">
      <c r="C381" s="150"/>
      <c r="D381" s="150"/>
      <c r="E381" s="150"/>
      <c r="F381" s="150"/>
      <c r="G381" s="150"/>
      <c r="I381" s="150"/>
      <c r="J381" s="150"/>
      <c r="K381" s="150"/>
      <c r="L381" s="150"/>
    </row>
    <row r="382" ht="15.75" customHeight="1">
      <c r="C382" s="150"/>
      <c r="D382" s="150"/>
      <c r="E382" s="150"/>
      <c r="F382" s="150"/>
      <c r="G382" s="150"/>
      <c r="I382" s="150"/>
      <c r="J382" s="150"/>
      <c r="K382" s="150"/>
      <c r="L382" s="150"/>
    </row>
    <row r="383" ht="15.75" customHeight="1">
      <c r="C383" s="150"/>
      <c r="D383" s="150"/>
      <c r="E383" s="150"/>
      <c r="F383" s="150"/>
      <c r="G383" s="150"/>
      <c r="I383" s="150"/>
      <c r="J383" s="150"/>
      <c r="K383" s="150"/>
      <c r="L383" s="150"/>
    </row>
    <row r="384" ht="15.75" customHeight="1">
      <c r="C384" s="150"/>
      <c r="D384" s="150"/>
      <c r="E384" s="150"/>
      <c r="F384" s="150"/>
      <c r="G384" s="150"/>
      <c r="I384" s="150"/>
      <c r="J384" s="150"/>
      <c r="K384" s="150"/>
      <c r="L384" s="150"/>
    </row>
    <row r="385" ht="15.75" customHeight="1">
      <c r="C385" s="150"/>
      <c r="D385" s="150"/>
      <c r="E385" s="150"/>
      <c r="F385" s="150"/>
      <c r="G385" s="150"/>
      <c r="I385" s="150"/>
      <c r="J385" s="150"/>
      <c r="K385" s="150"/>
      <c r="L385" s="150"/>
    </row>
    <row r="386" ht="15.75" customHeight="1">
      <c r="C386" s="150"/>
      <c r="D386" s="150"/>
      <c r="E386" s="150"/>
      <c r="F386" s="150"/>
      <c r="G386" s="150"/>
      <c r="I386" s="150"/>
      <c r="J386" s="150"/>
      <c r="K386" s="150"/>
      <c r="L386" s="150"/>
    </row>
    <row r="387" ht="15.75" customHeight="1">
      <c r="C387" s="150"/>
      <c r="D387" s="150"/>
      <c r="E387" s="150"/>
      <c r="F387" s="150"/>
      <c r="G387" s="150"/>
      <c r="I387" s="150"/>
      <c r="J387" s="150"/>
      <c r="K387" s="150"/>
      <c r="L387" s="150"/>
    </row>
    <row r="388" ht="15.75" customHeight="1">
      <c r="C388" s="150"/>
      <c r="D388" s="150"/>
      <c r="E388" s="150"/>
      <c r="F388" s="150"/>
      <c r="G388" s="150"/>
      <c r="I388" s="150"/>
      <c r="J388" s="150"/>
      <c r="K388" s="150"/>
      <c r="L388" s="150"/>
    </row>
    <row r="389" ht="15.75" customHeight="1">
      <c r="C389" s="150"/>
      <c r="D389" s="150"/>
      <c r="E389" s="150"/>
      <c r="F389" s="150"/>
      <c r="G389" s="150"/>
      <c r="I389" s="150"/>
      <c r="J389" s="150"/>
      <c r="K389" s="150"/>
      <c r="L389" s="150"/>
    </row>
    <row r="390" ht="15.75" customHeight="1">
      <c r="C390" s="150"/>
      <c r="D390" s="150"/>
      <c r="E390" s="150"/>
      <c r="F390" s="150"/>
      <c r="G390" s="150"/>
      <c r="I390" s="150"/>
      <c r="J390" s="150"/>
      <c r="K390" s="150"/>
      <c r="L390" s="150"/>
    </row>
    <row r="391" ht="15.75" customHeight="1">
      <c r="C391" s="150"/>
      <c r="D391" s="150"/>
      <c r="E391" s="150"/>
      <c r="F391" s="150"/>
      <c r="G391" s="150"/>
      <c r="I391" s="150"/>
      <c r="J391" s="150"/>
      <c r="K391" s="150"/>
      <c r="L391" s="150"/>
    </row>
    <row r="392" ht="15.75" customHeight="1">
      <c r="C392" s="150"/>
      <c r="D392" s="150"/>
      <c r="E392" s="150"/>
      <c r="F392" s="150"/>
      <c r="G392" s="150"/>
      <c r="I392" s="150"/>
      <c r="J392" s="150"/>
      <c r="K392" s="150"/>
      <c r="L392" s="150"/>
    </row>
    <row r="393" ht="15.75" customHeight="1">
      <c r="C393" s="150"/>
      <c r="D393" s="150"/>
      <c r="E393" s="150"/>
      <c r="F393" s="150"/>
      <c r="G393" s="150"/>
      <c r="I393" s="150"/>
      <c r="J393" s="150"/>
      <c r="K393" s="150"/>
      <c r="L393" s="150"/>
    </row>
    <row r="394" ht="15.75" customHeight="1">
      <c r="C394" s="150"/>
      <c r="D394" s="150"/>
      <c r="E394" s="150"/>
      <c r="F394" s="150"/>
      <c r="G394" s="150"/>
      <c r="I394" s="150"/>
      <c r="J394" s="150"/>
      <c r="K394" s="150"/>
      <c r="L394" s="150"/>
    </row>
    <row r="395" ht="15.75" customHeight="1">
      <c r="C395" s="150"/>
      <c r="D395" s="150"/>
      <c r="E395" s="150"/>
      <c r="F395" s="150"/>
      <c r="G395" s="150"/>
      <c r="I395" s="150"/>
      <c r="J395" s="150"/>
      <c r="K395" s="150"/>
      <c r="L395" s="150"/>
    </row>
    <row r="396" ht="15.75" customHeight="1">
      <c r="C396" s="150"/>
      <c r="D396" s="150"/>
      <c r="E396" s="150"/>
      <c r="F396" s="150"/>
      <c r="G396" s="150"/>
      <c r="I396" s="150"/>
      <c r="J396" s="150"/>
      <c r="K396" s="150"/>
      <c r="L396" s="150"/>
    </row>
    <row r="397" ht="15.75" customHeight="1">
      <c r="C397" s="150"/>
      <c r="D397" s="150"/>
      <c r="E397" s="150"/>
      <c r="F397" s="150"/>
      <c r="G397" s="150"/>
      <c r="I397" s="150"/>
      <c r="J397" s="150"/>
      <c r="K397" s="150"/>
      <c r="L397" s="150"/>
    </row>
    <row r="398" ht="15.75" customHeight="1">
      <c r="C398" s="150"/>
      <c r="D398" s="150"/>
      <c r="E398" s="150"/>
      <c r="F398" s="150"/>
      <c r="G398" s="150"/>
      <c r="I398" s="150"/>
      <c r="J398" s="150"/>
      <c r="K398" s="150"/>
      <c r="L398" s="150"/>
    </row>
    <row r="399" ht="15.75" customHeight="1">
      <c r="C399" s="150"/>
      <c r="D399" s="150"/>
      <c r="E399" s="150"/>
      <c r="F399" s="150"/>
      <c r="G399" s="150"/>
      <c r="I399" s="150"/>
      <c r="J399" s="150"/>
      <c r="K399" s="150"/>
      <c r="L399" s="150"/>
    </row>
    <row r="400" ht="15.75" customHeight="1">
      <c r="C400" s="150"/>
      <c r="D400" s="150"/>
      <c r="E400" s="150"/>
      <c r="F400" s="150"/>
      <c r="G400" s="150"/>
      <c r="I400" s="150"/>
      <c r="J400" s="150"/>
      <c r="K400" s="150"/>
      <c r="L400" s="150"/>
    </row>
    <row r="401" ht="15.75" customHeight="1">
      <c r="C401" s="150"/>
      <c r="D401" s="150"/>
      <c r="E401" s="150"/>
      <c r="F401" s="150"/>
      <c r="G401" s="150"/>
      <c r="I401" s="150"/>
      <c r="J401" s="150"/>
      <c r="K401" s="150"/>
      <c r="L401" s="150"/>
    </row>
    <row r="402" ht="15.75" customHeight="1">
      <c r="C402" s="150"/>
      <c r="D402" s="150"/>
      <c r="E402" s="150"/>
      <c r="F402" s="150"/>
      <c r="G402" s="150"/>
      <c r="I402" s="150"/>
      <c r="J402" s="150"/>
      <c r="K402" s="150"/>
      <c r="L402" s="150"/>
    </row>
    <row r="403" ht="15.75" customHeight="1">
      <c r="C403" s="150"/>
      <c r="D403" s="150"/>
      <c r="E403" s="150"/>
      <c r="F403" s="150"/>
      <c r="G403" s="150"/>
      <c r="I403" s="150"/>
      <c r="J403" s="150"/>
      <c r="K403" s="150"/>
      <c r="L403" s="150"/>
    </row>
    <row r="404" ht="15.75" customHeight="1">
      <c r="C404" s="150"/>
      <c r="D404" s="150"/>
      <c r="E404" s="150"/>
      <c r="F404" s="150"/>
      <c r="G404" s="150"/>
      <c r="I404" s="150"/>
      <c r="J404" s="150"/>
      <c r="K404" s="150"/>
      <c r="L404" s="150"/>
    </row>
    <row r="405" ht="15.75" customHeight="1">
      <c r="C405" s="150"/>
      <c r="D405" s="150"/>
      <c r="E405" s="150"/>
      <c r="F405" s="150"/>
      <c r="G405" s="150"/>
      <c r="I405" s="150"/>
      <c r="J405" s="150"/>
      <c r="K405" s="150"/>
      <c r="L405" s="150"/>
    </row>
    <row r="406" ht="15.75" customHeight="1">
      <c r="C406" s="150"/>
      <c r="D406" s="150"/>
      <c r="E406" s="150"/>
      <c r="F406" s="150"/>
      <c r="G406" s="150"/>
      <c r="I406" s="150"/>
      <c r="J406" s="150"/>
      <c r="K406" s="150"/>
      <c r="L406" s="150"/>
    </row>
    <row r="407" ht="15.75" customHeight="1">
      <c r="C407" s="150"/>
      <c r="D407" s="150"/>
      <c r="E407" s="150"/>
      <c r="F407" s="150"/>
      <c r="G407" s="150"/>
      <c r="I407" s="150"/>
      <c r="J407" s="150"/>
      <c r="K407" s="150"/>
      <c r="L407" s="150"/>
    </row>
    <row r="408" ht="15.75" customHeight="1">
      <c r="C408" s="150"/>
      <c r="D408" s="150"/>
      <c r="E408" s="150"/>
      <c r="F408" s="150"/>
      <c r="G408" s="150"/>
      <c r="I408" s="150"/>
      <c r="J408" s="150"/>
      <c r="K408" s="150"/>
      <c r="L408" s="150"/>
    </row>
    <row r="409" ht="15.75" customHeight="1">
      <c r="C409" s="150"/>
      <c r="D409" s="150"/>
      <c r="E409" s="150"/>
      <c r="F409" s="150"/>
      <c r="G409" s="150"/>
      <c r="I409" s="150"/>
      <c r="J409" s="150"/>
      <c r="K409" s="150"/>
      <c r="L409" s="150"/>
    </row>
    <row r="410" ht="15.75" customHeight="1">
      <c r="C410" s="150"/>
      <c r="D410" s="150"/>
      <c r="E410" s="150"/>
      <c r="F410" s="150"/>
      <c r="G410" s="150"/>
      <c r="I410" s="150"/>
      <c r="J410" s="150"/>
      <c r="K410" s="150"/>
      <c r="L410" s="150"/>
    </row>
    <row r="411" ht="15.75" customHeight="1">
      <c r="C411" s="150"/>
      <c r="D411" s="150"/>
      <c r="E411" s="150"/>
      <c r="F411" s="150"/>
      <c r="G411" s="150"/>
      <c r="I411" s="150"/>
      <c r="J411" s="150"/>
      <c r="K411" s="150"/>
      <c r="L411" s="150"/>
    </row>
    <row r="412" ht="15.75" customHeight="1">
      <c r="C412" s="150"/>
      <c r="D412" s="150"/>
      <c r="E412" s="150"/>
      <c r="F412" s="150"/>
      <c r="G412" s="150"/>
      <c r="I412" s="150"/>
      <c r="J412" s="150"/>
      <c r="K412" s="150"/>
      <c r="L412" s="150"/>
    </row>
    <row r="413" ht="15.75" customHeight="1">
      <c r="C413" s="150"/>
      <c r="D413" s="150"/>
      <c r="E413" s="150"/>
      <c r="F413" s="150"/>
      <c r="G413" s="150"/>
      <c r="I413" s="150"/>
      <c r="J413" s="150"/>
      <c r="K413" s="150"/>
      <c r="L413" s="150"/>
    </row>
    <row r="414" ht="15.75" customHeight="1">
      <c r="C414" s="150"/>
      <c r="D414" s="150"/>
      <c r="E414" s="150"/>
      <c r="F414" s="150"/>
      <c r="G414" s="150"/>
      <c r="I414" s="150"/>
      <c r="J414" s="150"/>
      <c r="K414" s="150"/>
      <c r="L414" s="150"/>
    </row>
    <row r="415" ht="15.75" customHeight="1">
      <c r="C415" s="150"/>
      <c r="D415" s="150"/>
      <c r="E415" s="150"/>
      <c r="F415" s="150"/>
      <c r="G415" s="150"/>
      <c r="I415" s="150"/>
      <c r="J415" s="150"/>
      <c r="K415" s="150"/>
      <c r="L415" s="150"/>
    </row>
    <row r="416" ht="15.75" customHeight="1">
      <c r="C416" s="150"/>
      <c r="D416" s="150"/>
      <c r="E416" s="150"/>
      <c r="F416" s="150"/>
      <c r="G416" s="150"/>
      <c r="I416" s="150"/>
      <c r="J416" s="150"/>
      <c r="K416" s="150"/>
      <c r="L416" s="150"/>
    </row>
    <row r="417" ht="15.75" customHeight="1">
      <c r="C417" s="150"/>
      <c r="D417" s="150"/>
      <c r="E417" s="150"/>
      <c r="F417" s="150"/>
      <c r="G417" s="150"/>
      <c r="I417" s="150"/>
      <c r="J417" s="150"/>
      <c r="K417" s="150"/>
      <c r="L417" s="150"/>
    </row>
    <row r="418" ht="15.75" customHeight="1">
      <c r="C418" s="150"/>
      <c r="D418" s="150"/>
      <c r="E418" s="150"/>
      <c r="F418" s="150"/>
      <c r="G418" s="150"/>
      <c r="I418" s="150"/>
      <c r="J418" s="150"/>
      <c r="K418" s="150"/>
      <c r="L418" s="150"/>
    </row>
    <row r="419" ht="15.75" customHeight="1">
      <c r="C419" s="150"/>
      <c r="D419" s="150"/>
      <c r="E419" s="150"/>
      <c r="F419" s="150"/>
      <c r="G419" s="150"/>
      <c r="I419" s="150"/>
      <c r="J419" s="150"/>
      <c r="K419" s="150"/>
      <c r="L419" s="150"/>
    </row>
    <row r="420" ht="15.75" customHeight="1">
      <c r="C420" s="150"/>
      <c r="D420" s="150"/>
      <c r="E420" s="150"/>
      <c r="F420" s="150"/>
      <c r="G420" s="150"/>
      <c r="I420" s="150"/>
      <c r="J420" s="150"/>
      <c r="K420" s="150"/>
      <c r="L420" s="150"/>
    </row>
    <row r="421" ht="15.75" customHeight="1">
      <c r="C421" s="150"/>
      <c r="D421" s="150"/>
      <c r="E421" s="150"/>
      <c r="F421" s="150"/>
      <c r="G421" s="150"/>
      <c r="I421" s="150"/>
      <c r="J421" s="150"/>
      <c r="K421" s="150"/>
      <c r="L421" s="150"/>
    </row>
    <row r="422" ht="15.75" customHeight="1">
      <c r="C422" s="150"/>
      <c r="D422" s="150"/>
      <c r="E422" s="150"/>
      <c r="F422" s="150"/>
      <c r="G422" s="150"/>
      <c r="I422" s="150"/>
      <c r="J422" s="150"/>
      <c r="K422" s="150"/>
      <c r="L422" s="150"/>
    </row>
    <row r="423" ht="15.75" customHeight="1">
      <c r="C423" s="150"/>
      <c r="D423" s="150"/>
      <c r="E423" s="150"/>
      <c r="F423" s="150"/>
      <c r="G423" s="150"/>
      <c r="I423" s="150"/>
      <c r="J423" s="150"/>
      <c r="K423" s="150"/>
      <c r="L423" s="150"/>
    </row>
    <row r="424" ht="15.75" customHeight="1">
      <c r="C424" s="150"/>
      <c r="D424" s="150"/>
      <c r="E424" s="150"/>
      <c r="F424" s="150"/>
      <c r="G424" s="150"/>
      <c r="I424" s="150"/>
      <c r="J424" s="150"/>
      <c r="K424" s="150"/>
      <c r="L424" s="150"/>
    </row>
    <row r="425" ht="15.75" customHeight="1">
      <c r="C425" s="150"/>
      <c r="D425" s="150"/>
      <c r="E425" s="150"/>
      <c r="F425" s="150"/>
      <c r="G425" s="150"/>
      <c r="I425" s="150"/>
      <c r="J425" s="150"/>
      <c r="K425" s="150"/>
      <c r="L425" s="150"/>
    </row>
    <row r="426" ht="15.75" customHeight="1">
      <c r="C426" s="150"/>
      <c r="D426" s="150"/>
      <c r="E426" s="150"/>
      <c r="F426" s="150"/>
      <c r="G426" s="150"/>
      <c r="I426" s="150"/>
      <c r="J426" s="150"/>
      <c r="K426" s="150"/>
      <c r="L426" s="150"/>
    </row>
    <row r="427" ht="15.75" customHeight="1">
      <c r="C427" s="150"/>
      <c r="D427" s="150"/>
      <c r="E427" s="150"/>
      <c r="F427" s="150"/>
      <c r="G427" s="150"/>
      <c r="I427" s="150"/>
      <c r="J427" s="150"/>
      <c r="K427" s="150"/>
      <c r="L427" s="150"/>
    </row>
    <row r="428" ht="15.75" customHeight="1">
      <c r="C428" s="150"/>
      <c r="D428" s="150"/>
      <c r="E428" s="150"/>
      <c r="F428" s="150"/>
      <c r="G428" s="150"/>
      <c r="I428" s="150"/>
      <c r="J428" s="150"/>
      <c r="K428" s="150"/>
      <c r="L428" s="150"/>
    </row>
    <row r="429" ht="15.75" customHeight="1">
      <c r="C429" s="150"/>
      <c r="D429" s="150"/>
      <c r="E429" s="150"/>
      <c r="F429" s="150"/>
      <c r="G429" s="150"/>
      <c r="I429" s="150"/>
      <c r="J429" s="150"/>
      <c r="K429" s="150"/>
      <c r="L429" s="150"/>
    </row>
    <row r="430" ht="15.75" customHeight="1">
      <c r="C430" s="150"/>
      <c r="D430" s="150"/>
      <c r="E430" s="150"/>
      <c r="F430" s="150"/>
      <c r="G430" s="150"/>
      <c r="I430" s="150"/>
      <c r="J430" s="150"/>
      <c r="K430" s="150"/>
      <c r="L430" s="150"/>
    </row>
    <row r="431" ht="15.75" customHeight="1">
      <c r="C431" s="150"/>
      <c r="D431" s="150"/>
      <c r="E431" s="150"/>
      <c r="F431" s="150"/>
      <c r="G431" s="150"/>
      <c r="I431" s="150"/>
      <c r="J431" s="150"/>
      <c r="K431" s="150"/>
      <c r="L431" s="150"/>
    </row>
    <row r="432" ht="15.75" customHeight="1">
      <c r="C432" s="150"/>
      <c r="D432" s="150"/>
      <c r="E432" s="150"/>
      <c r="F432" s="150"/>
      <c r="G432" s="150"/>
      <c r="I432" s="150"/>
      <c r="J432" s="150"/>
      <c r="K432" s="150"/>
      <c r="L432" s="150"/>
    </row>
    <row r="433" ht="15.75" customHeight="1">
      <c r="C433" s="150"/>
      <c r="D433" s="150"/>
      <c r="E433" s="150"/>
      <c r="F433" s="150"/>
      <c r="G433" s="150"/>
      <c r="I433" s="150"/>
      <c r="J433" s="150"/>
      <c r="K433" s="150"/>
      <c r="L433" s="150"/>
    </row>
    <row r="434" ht="15.75" customHeight="1">
      <c r="C434" s="150"/>
      <c r="D434" s="150"/>
      <c r="E434" s="150"/>
      <c r="F434" s="150"/>
      <c r="G434" s="150"/>
      <c r="I434" s="150"/>
      <c r="J434" s="150"/>
      <c r="K434" s="150"/>
      <c r="L434" s="150"/>
    </row>
    <row r="435" ht="15.75" customHeight="1">
      <c r="C435" s="150"/>
      <c r="D435" s="150"/>
      <c r="E435" s="150"/>
      <c r="F435" s="150"/>
      <c r="G435" s="150"/>
      <c r="I435" s="150"/>
      <c r="J435" s="150"/>
      <c r="K435" s="150"/>
      <c r="L435" s="150"/>
    </row>
    <row r="436" ht="15.75" customHeight="1">
      <c r="C436" s="150"/>
      <c r="D436" s="150"/>
      <c r="E436" s="150"/>
      <c r="F436" s="150"/>
      <c r="G436" s="150"/>
      <c r="I436" s="150"/>
      <c r="J436" s="150"/>
      <c r="K436" s="150"/>
      <c r="L436" s="150"/>
    </row>
    <row r="437" ht="15.75" customHeight="1">
      <c r="C437" s="150"/>
      <c r="D437" s="150"/>
      <c r="E437" s="150"/>
      <c r="F437" s="150"/>
      <c r="G437" s="150"/>
      <c r="I437" s="150"/>
      <c r="J437" s="150"/>
      <c r="K437" s="150"/>
      <c r="L437" s="150"/>
    </row>
    <row r="438" ht="15.75" customHeight="1">
      <c r="C438" s="150"/>
      <c r="D438" s="150"/>
      <c r="E438" s="150"/>
      <c r="F438" s="150"/>
      <c r="G438" s="150"/>
      <c r="I438" s="150"/>
      <c r="J438" s="150"/>
      <c r="K438" s="150"/>
      <c r="L438" s="150"/>
    </row>
    <row r="439" ht="15.75" customHeight="1">
      <c r="C439" s="150"/>
      <c r="D439" s="150"/>
      <c r="E439" s="150"/>
      <c r="F439" s="150"/>
      <c r="G439" s="150"/>
      <c r="I439" s="150"/>
      <c r="J439" s="150"/>
      <c r="K439" s="150"/>
      <c r="L439" s="150"/>
    </row>
    <row r="440" ht="15.75" customHeight="1">
      <c r="C440" s="150"/>
      <c r="D440" s="150"/>
      <c r="E440" s="150"/>
      <c r="F440" s="150"/>
      <c r="G440" s="150"/>
      <c r="I440" s="150"/>
      <c r="J440" s="150"/>
      <c r="K440" s="150"/>
      <c r="L440" s="150"/>
    </row>
    <row r="441" ht="15.75" customHeight="1">
      <c r="C441" s="150"/>
      <c r="D441" s="150"/>
      <c r="E441" s="150"/>
      <c r="F441" s="150"/>
      <c r="G441" s="150"/>
      <c r="I441" s="150"/>
      <c r="J441" s="150"/>
      <c r="K441" s="150"/>
      <c r="L441" s="150"/>
    </row>
    <row r="442" ht="15.75" customHeight="1">
      <c r="C442" s="150"/>
      <c r="D442" s="150"/>
      <c r="E442" s="150"/>
      <c r="F442" s="150"/>
      <c r="G442" s="150"/>
      <c r="I442" s="150"/>
      <c r="J442" s="150"/>
      <c r="K442" s="150"/>
      <c r="L442" s="150"/>
    </row>
    <row r="443" ht="15.75" customHeight="1">
      <c r="C443" s="150"/>
      <c r="D443" s="150"/>
      <c r="E443" s="150"/>
      <c r="F443" s="150"/>
      <c r="G443" s="150"/>
      <c r="I443" s="150"/>
      <c r="J443" s="150"/>
      <c r="K443" s="150"/>
      <c r="L443" s="150"/>
    </row>
    <row r="444" ht="15.75" customHeight="1">
      <c r="C444" s="150"/>
      <c r="D444" s="150"/>
      <c r="E444" s="150"/>
      <c r="F444" s="150"/>
      <c r="G444" s="150"/>
      <c r="I444" s="150"/>
      <c r="J444" s="150"/>
      <c r="K444" s="150"/>
      <c r="L444" s="150"/>
    </row>
    <row r="445" ht="15.75" customHeight="1">
      <c r="C445" s="150"/>
      <c r="D445" s="150"/>
      <c r="E445" s="150"/>
      <c r="F445" s="150"/>
      <c r="G445" s="150"/>
      <c r="I445" s="150"/>
      <c r="J445" s="150"/>
      <c r="K445" s="150"/>
      <c r="L445" s="150"/>
    </row>
    <row r="446" ht="15.75" customHeight="1">
      <c r="C446" s="150"/>
      <c r="D446" s="150"/>
      <c r="E446" s="150"/>
      <c r="F446" s="150"/>
      <c r="G446" s="150"/>
      <c r="I446" s="150"/>
      <c r="J446" s="150"/>
      <c r="K446" s="150"/>
      <c r="L446" s="150"/>
    </row>
    <row r="447" ht="15.75" customHeight="1">
      <c r="C447" s="150"/>
      <c r="D447" s="150"/>
      <c r="E447" s="150"/>
      <c r="F447" s="150"/>
      <c r="G447" s="150"/>
      <c r="I447" s="150"/>
      <c r="J447" s="150"/>
      <c r="K447" s="150"/>
      <c r="L447" s="150"/>
    </row>
    <row r="448" ht="15.75" customHeight="1">
      <c r="C448" s="150"/>
      <c r="D448" s="150"/>
      <c r="E448" s="150"/>
      <c r="F448" s="150"/>
      <c r="G448" s="150"/>
      <c r="I448" s="150"/>
      <c r="J448" s="150"/>
      <c r="K448" s="150"/>
      <c r="L448" s="150"/>
    </row>
    <row r="449" ht="15.75" customHeight="1">
      <c r="C449" s="150"/>
      <c r="D449" s="150"/>
      <c r="E449" s="150"/>
      <c r="F449" s="150"/>
      <c r="G449" s="150"/>
      <c r="I449" s="150"/>
      <c r="J449" s="150"/>
      <c r="K449" s="150"/>
      <c r="L449" s="150"/>
    </row>
    <row r="450" ht="15.75" customHeight="1">
      <c r="C450" s="150"/>
      <c r="D450" s="150"/>
      <c r="E450" s="150"/>
      <c r="F450" s="150"/>
      <c r="G450" s="150"/>
      <c r="I450" s="150"/>
      <c r="J450" s="150"/>
      <c r="K450" s="150"/>
      <c r="L450" s="150"/>
    </row>
    <row r="451" ht="15.75" customHeight="1">
      <c r="C451" s="150"/>
      <c r="D451" s="150"/>
      <c r="E451" s="150"/>
      <c r="F451" s="150"/>
      <c r="G451" s="150"/>
      <c r="I451" s="150"/>
      <c r="J451" s="150"/>
      <c r="K451" s="150"/>
      <c r="L451" s="150"/>
    </row>
    <row r="452" ht="15.75" customHeight="1">
      <c r="C452" s="150"/>
      <c r="D452" s="150"/>
      <c r="E452" s="150"/>
      <c r="F452" s="150"/>
      <c r="G452" s="150"/>
      <c r="I452" s="150"/>
      <c r="J452" s="150"/>
      <c r="K452" s="150"/>
      <c r="L452" s="150"/>
    </row>
    <row r="453" ht="15.75" customHeight="1">
      <c r="C453" s="150"/>
      <c r="D453" s="150"/>
      <c r="E453" s="150"/>
      <c r="F453" s="150"/>
      <c r="G453" s="150"/>
      <c r="I453" s="150"/>
      <c r="J453" s="150"/>
      <c r="K453" s="150"/>
      <c r="L453" s="150"/>
    </row>
    <row r="454" ht="15.75" customHeight="1">
      <c r="C454" s="150"/>
      <c r="D454" s="150"/>
      <c r="E454" s="150"/>
      <c r="F454" s="150"/>
      <c r="G454" s="150"/>
      <c r="I454" s="150"/>
      <c r="J454" s="150"/>
      <c r="K454" s="150"/>
      <c r="L454" s="150"/>
    </row>
    <row r="455" ht="15.75" customHeight="1">
      <c r="C455" s="150"/>
      <c r="D455" s="150"/>
      <c r="E455" s="150"/>
      <c r="F455" s="150"/>
      <c r="G455" s="150"/>
      <c r="I455" s="150"/>
      <c r="J455" s="150"/>
      <c r="K455" s="150"/>
      <c r="L455" s="150"/>
    </row>
    <row r="456" ht="15.75" customHeight="1">
      <c r="C456" s="150"/>
      <c r="D456" s="150"/>
      <c r="E456" s="150"/>
      <c r="F456" s="150"/>
      <c r="G456" s="150"/>
      <c r="I456" s="150"/>
      <c r="J456" s="150"/>
      <c r="K456" s="150"/>
      <c r="L456" s="150"/>
    </row>
    <row r="457" ht="15.75" customHeight="1">
      <c r="C457" s="150"/>
      <c r="D457" s="150"/>
      <c r="E457" s="150"/>
      <c r="F457" s="150"/>
      <c r="G457" s="150"/>
      <c r="I457" s="150"/>
      <c r="J457" s="150"/>
      <c r="K457" s="150"/>
      <c r="L457" s="150"/>
    </row>
    <row r="458" ht="15.75" customHeight="1">
      <c r="C458" s="150"/>
      <c r="D458" s="150"/>
      <c r="E458" s="150"/>
      <c r="F458" s="150"/>
      <c r="G458" s="150"/>
      <c r="I458" s="150"/>
      <c r="J458" s="150"/>
      <c r="K458" s="150"/>
      <c r="L458" s="150"/>
    </row>
    <row r="459" ht="15.75" customHeight="1">
      <c r="C459" s="150"/>
      <c r="D459" s="150"/>
      <c r="E459" s="150"/>
      <c r="F459" s="150"/>
      <c r="G459" s="150"/>
      <c r="I459" s="150"/>
      <c r="J459" s="150"/>
      <c r="K459" s="150"/>
      <c r="L459" s="150"/>
    </row>
    <row r="460" ht="15.75" customHeight="1">
      <c r="C460" s="150"/>
      <c r="D460" s="150"/>
      <c r="E460" s="150"/>
      <c r="F460" s="150"/>
      <c r="G460" s="150"/>
      <c r="I460" s="150"/>
      <c r="J460" s="150"/>
      <c r="K460" s="150"/>
      <c r="L460" s="150"/>
    </row>
    <row r="461" ht="15.75" customHeight="1">
      <c r="C461" s="150"/>
      <c r="D461" s="150"/>
      <c r="E461" s="150"/>
      <c r="F461" s="150"/>
      <c r="G461" s="150"/>
      <c r="I461" s="150"/>
      <c r="J461" s="150"/>
      <c r="K461" s="150"/>
      <c r="L461" s="150"/>
    </row>
    <row r="462" ht="15.75" customHeight="1">
      <c r="C462" s="150"/>
      <c r="D462" s="150"/>
      <c r="E462" s="150"/>
      <c r="F462" s="150"/>
      <c r="G462" s="150"/>
      <c r="I462" s="150"/>
      <c r="J462" s="150"/>
      <c r="K462" s="150"/>
      <c r="L462" s="150"/>
    </row>
    <row r="463" ht="15.75" customHeight="1">
      <c r="C463" s="150"/>
      <c r="D463" s="150"/>
      <c r="E463" s="150"/>
      <c r="F463" s="150"/>
      <c r="G463" s="150"/>
      <c r="I463" s="150"/>
      <c r="J463" s="150"/>
      <c r="K463" s="150"/>
      <c r="L463" s="150"/>
    </row>
    <row r="464" ht="15.75" customHeight="1">
      <c r="C464" s="150"/>
      <c r="D464" s="150"/>
      <c r="E464" s="150"/>
      <c r="F464" s="150"/>
      <c r="G464" s="150"/>
      <c r="I464" s="150"/>
      <c r="J464" s="150"/>
      <c r="K464" s="150"/>
      <c r="L464" s="150"/>
    </row>
    <row r="465" ht="15.75" customHeight="1">
      <c r="C465" s="150"/>
      <c r="D465" s="150"/>
      <c r="E465" s="150"/>
      <c r="F465" s="150"/>
      <c r="G465" s="150"/>
      <c r="I465" s="150"/>
      <c r="J465" s="150"/>
      <c r="K465" s="150"/>
      <c r="L465" s="150"/>
    </row>
    <row r="466" ht="15.75" customHeight="1">
      <c r="C466" s="150"/>
      <c r="D466" s="150"/>
      <c r="E466" s="150"/>
      <c r="F466" s="150"/>
      <c r="G466" s="150"/>
      <c r="I466" s="150"/>
      <c r="J466" s="150"/>
      <c r="K466" s="150"/>
      <c r="L466" s="150"/>
    </row>
    <row r="467" ht="15.75" customHeight="1">
      <c r="C467" s="150"/>
      <c r="D467" s="150"/>
      <c r="E467" s="150"/>
      <c r="F467" s="150"/>
      <c r="G467" s="150"/>
      <c r="I467" s="150"/>
      <c r="J467" s="150"/>
      <c r="K467" s="150"/>
      <c r="L467" s="150"/>
    </row>
    <row r="468" ht="15.75" customHeight="1">
      <c r="C468" s="150"/>
      <c r="D468" s="150"/>
      <c r="E468" s="150"/>
      <c r="F468" s="150"/>
      <c r="G468" s="150"/>
      <c r="I468" s="150"/>
      <c r="J468" s="150"/>
      <c r="K468" s="150"/>
      <c r="L468" s="150"/>
    </row>
    <row r="469" ht="15.75" customHeight="1">
      <c r="C469" s="150"/>
      <c r="D469" s="150"/>
      <c r="E469" s="150"/>
      <c r="F469" s="150"/>
      <c r="G469" s="150"/>
      <c r="I469" s="150"/>
      <c r="J469" s="150"/>
      <c r="K469" s="150"/>
      <c r="L469" s="150"/>
    </row>
    <row r="470" ht="15.75" customHeight="1">
      <c r="C470" s="150"/>
      <c r="D470" s="150"/>
      <c r="E470" s="150"/>
      <c r="F470" s="150"/>
      <c r="G470" s="150"/>
      <c r="I470" s="150"/>
      <c r="J470" s="150"/>
      <c r="K470" s="150"/>
      <c r="L470" s="150"/>
    </row>
    <row r="471" ht="15.75" customHeight="1">
      <c r="C471" s="150"/>
      <c r="D471" s="150"/>
      <c r="E471" s="150"/>
      <c r="F471" s="150"/>
      <c r="G471" s="150"/>
      <c r="I471" s="150"/>
      <c r="J471" s="150"/>
      <c r="K471" s="150"/>
      <c r="L471" s="150"/>
    </row>
    <row r="472" ht="15.75" customHeight="1">
      <c r="C472" s="150"/>
      <c r="D472" s="150"/>
      <c r="E472" s="150"/>
      <c r="F472" s="150"/>
      <c r="G472" s="150"/>
      <c r="I472" s="150"/>
      <c r="J472" s="150"/>
      <c r="K472" s="150"/>
      <c r="L472" s="150"/>
    </row>
    <row r="473" ht="15.75" customHeight="1">
      <c r="C473" s="150"/>
      <c r="D473" s="150"/>
      <c r="E473" s="150"/>
      <c r="F473" s="150"/>
      <c r="G473" s="150"/>
      <c r="I473" s="150"/>
      <c r="J473" s="150"/>
      <c r="K473" s="150"/>
      <c r="L473" s="150"/>
    </row>
    <row r="474" ht="15.75" customHeight="1">
      <c r="C474" s="150"/>
      <c r="D474" s="150"/>
      <c r="E474" s="150"/>
      <c r="F474" s="150"/>
      <c r="G474" s="150"/>
      <c r="I474" s="150"/>
      <c r="J474" s="150"/>
      <c r="K474" s="150"/>
      <c r="L474" s="150"/>
    </row>
    <row r="475" ht="15.75" customHeight="1">
      <c r="C475" s="150"/>
      <c r="D475" s="150"/>
      <c r="E475" s="150"/>
      <c r="F475" s="150"/>
      <c r="G475" s="150"/>
      <c r="I475" s="150"/>
      <c r="J475" s="150"/>
      <c r="K475" s="150"/>
      <c r="L475" s="150"/>
    </row>
    <row r="476" ht="15.75" customHeight="1">
      <c r="C476" s="150"/>
      <c r="D476" s="150"/>
      <c r="E476" s="150"/>
      <c r="F476" s="150"/>
      <c r="G476" s="150"/>
      <c r="I476" s="150"/>
      <c r="J476" s="150"/>
      <c r="K476" s="150"/>
      <c r="L476" s="150"/>
    </row>
    <row r="477" ht="15.75" customHeight="1">
      <c r="C477" s="150"/>
      <c r="D477" s="150"/>
      <c r="E477" s="150"/>
      <c r="F477" s="150"/>
      <c r="G477" s="150"/>
      <c r="I477" s="150"/>
      <c r="J477" s="150"/>
      <c r="K477" s="150"/>
      <c r="L477" s="150"/>
    </row>
    <row r="478" ht="15.75" customHeight="1">
      <c r="C478" s="150"/>
      <c r="D478" s="150"/>
      <c r="E478" s="150"/>
      <c r="F478" s="150"/>
      <c r="G478" s="150"/>
      <c r="I478" s="150"/>
      <c r="J478" s="150"/>
      <c r="K478" s="150"/>
      <c r="L478" s="150"/>
    </row>
    <row r="479" ht="15.75" customHeight="1">
      <c r="C479" s="150"/>
      <c r="D479" s="150"/>
      <c r="E479" s="150"/>
      <c r="F479" s="150"/>
      <c r="G479" s="150"/>
      <c r="I479" s="150"/>
      <c r="J479" s="150"/>
      <c r="K479" s="150"/>
      <c r="L479" s="150"/>
    </row>
    <row r="480" ht="15.75" customHeight="1">
      <c r="C480" s="150"/>
      <c r="D480" s="150"/>
      <c r="E480" s="150"/>
      <c r="F480" s="150"/>
      <c r="G480" s="150"/>
      <c r="I480" s="150"/>
      <c r="J480" s="150"/>
      <c r="K480" s="150"/>
      <c r="L480" s="150"/>
    </row>
    <row r="481" ht="15.75" customHeight="1">
      <c r="C481" s="150"/>
      <c r="D481" s="150"/>
      <c r="E481" s="150"/>
      <c r="F481" s="150"/>
      <c r="G481" s="150"/>
      <c r="I481" s="150"/>
      <c r="J481" s="150"/>
      <c r="K481" s="150"/>
      <c r="L481" s="150"/>
    </row>
    <row r="482" ht="15.75" customHeight="1">
      <c r="C482" s="150"/>
      <c r="D482" s="150"/>
      <c r="E482" s="150"/>
      <c r="F482" s="150"/>
      <c r="G482" s="150"/>
      <c r="I482" s="150"/>
      <c r="J482" s="150"/>
      <c r="K482" s="150"/>
      <c r="L482" s="150"/>
    </row>
    <row r="483" ht="15.75" customHeight="1">
      <c r="C483" s="150"/>
      <c r="D483" s="150"/>
      <c r="E483" s="150"/>
      <c r="F483" s="150"/>
      <c r="G483" s="150"/>
      <c r="I483" s="150"/>
      <c r="J483" s="150"/>
      <c r="K483" s="150"/>
      <c r="L483" s="150"/>
    </row>
    <row r="484" ht="15.75" customHeight="1">
      <c r="C484" s="150"/>
      <c r="D484" s="150"/>
      <c r="E484" s="150"/>
      <c r="F484" s="150"/>
      <c r="G484" s="150"/>
      <c r="I484" s="150"/>
      <c r="J484" s="150"/>
      <c r="K484" s="150"/>
      <c r="L484" s="150"/>
    </row>
    <row r="485" ht="15.75" customHeight="1">
      <c r="C485" s="150"/>
      <c r="D485" s="150"/>
      <c r="E485" s="150"/>
      <c r="F485" s="150"/>
      <c r="G485" s="150"/>
      <c r="I485" s="150"/>
      <c r="J485" s="150"/>
      <c r="K485" s="150"/>
      <c r="L485" s="150"/>
    </row>
    <row r="486" ht="15.75" customHeight="1">
      <c r="C486" s="150"/>
      <c r="D486" s="150"/>
      <c r="E486" s="150"/>
      <c r="F486" s="150"/>
      <c r="G486" s="150"/>
      <c r="I486" s="150"/>
      <c r="J486" s="150"/>
      <c r="K486" s="150"/>
      <c r="L486" s="150"/>
    </row>
    <row r="487" ht="15.75" customHeight="1">
      <c r="C487" s="150"/>
      <c r="D487" s="150"/>
      <c r="E487" s="150"/>
      <c r="F487" s="150"/>
      <c r="G487" s="150"/>
      <c r="I487" s="150"/>
      <c r="J487" s="150"/>
      <c r="K487" s="150"/>
      <c r="L487" s="150"/>
    </row>
    <row r="488" ht="15.75" customHeight="1">
      <c r="C488" s="150"/>
      <c r="D488" s="150"/>
      <c r="E488" s="150"/>
      <c r="F488" s="150"/>
      <c r="G488" s="150"/>
      <c r="I488" s="150"/>
      <c r="J488" s="150"/>
      <c r="K488" s="150"/>
      <c r="L488" s="150"/>
    </row>
    <row r="489" ht="15.75" customHeight="1">
      <c r="C489" s="150"/>
      <c r="D489" s="150"/>
      <c r="E489" s="150"/>
      <c r="F489" s="150"/>
      <c r="G489" s="150"/>
      <c r="I489" s="150"/>
      <c r="J489" s="150"/>
      <c r="K489" s="150"/>
      <c r="L489" s="150"/>
    </row>
    <row r="490" ht="15.75" customHeight="1">
      <c r="C490" s="150"/>
      <c r="D490" s="150"/>
      <c r="E490" s="150"/>
      <c r="F490" s="150"/>
      <c r="G490" s="150"/>
      <c r="I490" s="150"/>
      <c r="J490" s="150"/>
      <c r="K490" s="150"/>
      <c r="L490" s="150"/>
    </row>
    <row r="491" ht="15.75" customHeight="1">
      <c r="C491" s="150"/>
      <c r="D491" s="150"/>
      <c r="E491" s="150"/>
      <c r="F491" s="150"/>
      <c r="G491" s="150"/>
      <c r="I491" s="150"/>
      <c r="J491" s="150"/>
      <c r="K491" s="150"/>
      <c r="L491" s="150"/>
    </row>
    <row r="492" ht="15.75" customHeight="1">
      <c r="C492" s="150"/>
      <c r="D492" s="150"/>
      <c r="E492" s="150"/>
      <c r="F492" s="150"/>
      <c r="G492" s="150"/>
      <c r="I492" s="150"/>
      <c r="J492" s="150"/>
      <c r="K492" s="150"/>
      <c r="L492" s="150"/>
    </row>
    <row r="493" ht="15.75" customHeight="1">
      <c r="C493" s="150"/>
      <c r="D493" s="150"/>
      <c r="E493" s="150"/>
      <c r="F493" s="150"/>
      <c r="G493" s="150"/>
      <c r="I493" s="150"/>
      <c r="J493" s="150"/>
      <c r="K493" s="150"/>
      <c r="L493" s="150"/>
    </row>
    <row r="494" ht="15.75" customHeight="1">
      <c r="C494" s="150"/>
      <c r="D494" s="150"/>
      <c r="E494" s="150"/>
      <c r="F494" s="150"/>
      <c r="G494" s="150"/>
      <c r="I494" s="150"/>
      <c r="J494" s="150"/>
      <c r="K494" s="150"/>
      <c r="L494" s="150"/>
    </row>
    <row r="495" ht="15.75" customHeight="1">
      <c r="C495" s="150"/>
      <c r="D495" s="150"/>
      <c r="E495" s="150"/>
      <c r="F495" s="150"/>
      <c r="G495" s="150"/>
      <c r="I495" s="150"/>
      <c r="J495" s="150"/>
      <c r="K495" s="150"/>
      <c r="L495" s="150"/>
    </row>
    <row r="496" ht="15.75" customHeight="1">
      <c r="C496" s="150"/>
      <c r="D496" s="150"/>
      <c r="E496" s="150"/>
      <c r="F496" s="150"/>
      <c r="G496" s="150"/>
      <c r="I496" s="150"/>
      <c r="J496" s="150"/>
      <c r="K496" s="150"/>
      <c r="L496" s="150"/>
    </row>
    <row r="497" ht="15.75" customHeight="1">
      <c r="C497" s="150"/>
      <c r="D497" s="150"/>
      <c r="E497" s="150"/>
      <c r="F497" s="150"/>
      <c r="G497" s="150"/>
      <c r="I497" s="150"/>
      <c r="J497" s="150"/>
      <c r="K497" s="150"/>
      <c r="L497" s="150"/>
    </row>
    <row r="498" ht="15.75" customHeight="1">
      <c r="C498" s="150"/>
      <c r="D498" s="150"/>
      <c r="E498" s="150"/>
      <c r="F498" s="150"/>
      <c r="G498" s="150"/>
      <c r="I498" s="150"/>
      <c r="J498" s="150"/>
      <c r="K498" s="150"/>
      <c r="L498" s="150"/>
    </row>
    <row r="499" ht="15.75" customHeight="1">
      <c r="C499" s="150"/>
      <c r="D499" s="150"/>
      <c r="E499" s="150"/>
      <c r="F499" s="150"/>
      <c r="G499" s="150"/>
      <c r="I499" s="150"/>
      <c r="J499" s="150"/>
      <c r="K499" s="150"/>
      <c r="L499" s="150"/>
    </row>
    <row r="500" ht="15.75" customHeight="1">
      <c r="C500" s="150"/>
      <c r="D500" s="150"/>
      <c r="E500" s="150"/>
      <c r="F500" s="150"/>
      <c r="G500" s="150"/>
      <c r="I500" s="150"/>
      <c r="J500" s="150"/>
      <c r="K500" s="150"/>
      <c r="L500" s="150"/>
    </row>
    <row r="501" ht="15.75" customHeight="1">
      <c r="C501" s="150"/>
      <c r="D501" s="150"/>
      <c r="E501" s="150"/>
      <c r="F501" s="150"/>
      <c r="G501" s="150"/>
      <c r="I501" s="150"/>
      <c r="J501" s="150"/>
      <c r="K501" s="150"/>
      <c r="L501" s="150"/>
    </row>
    <row r="502" ht="15.75" customHeight="1">
      <c r="C502" s="150"/>
      <c r="D502" s="150"/>
      <c r="E502" s="150"/>
      <c r="F502" s="150"/>
      <c r="G502" s="150"/>
      <c r="I502" s="150"/>
      <c r="J502" s="150"/>
      <c r="K502" s="150"/>
      <c r="L502" s="150"/>
    </row>
    <row r="503" ht="15.75" customHeight="1">
      <c r="C503" s="150"/>
      <c r="D503" s="150"/>
      <c r="E503" s="150"/>
      <c r="F503" s="150"/>
      <c r="G503" s="150"/>
      <c r="I503" s="150"/>
      <c r="J503" s="150"/>
      <c r="K503" s="150"/>
      <c r="L503" s="150"/>
    </row>
    <row r="504" ht="15.75" customHeight="1">
      <c r="C504" s="150"/>
      <c r="D504" s="150"/>
      <c r="E504" s="150"/>
      <c r="F504" s="150"/>
      <c r="G504" s="150"/>
      <c r="I504" s="150"/>
      <c r="J504" s="150"/>
      <c r="K504" s="150"/>
      <c r="L504" s="150"/>
    </row>
    <row r="505" ht="15.75" customHeight="1">
      <c r="C505" s="150"/>
      <c r="D505" s="150"/>
      <c r="E505" s="150"/>
      <c r="F505" s="150"/>
      <c r="G505" s="150"/>
      <c r="I505" s="150"/>
      <c r="J505" s="150"/>
      <c r="K505" s="150"/>
      <c r="L505" s="150"/>
    </row>
    <row r="506" ht="15.75" customHeight="1">
      <c r="C506" s="150"/>
      <c r="D506" s="150"/>
      <c r="E506" s="150"/>
      <c r="F506" s="150"/>
      <c r="G506" s="150"/>
      <c r="I506" s="150"/>
      <c r="J506" s="150"/>
      <c r="K506" s="150"/>
      <c r="L506" s="150"/>
    </row>
    <row r="507" ht="15.75" customHeight="1">
      <c r="C507" s="150"/>
      <c r="D507" s="150"/>
      <c r="E507" s="150"/>
      <c r="F507" s="150"/>
      <c r="G507" s="150"/>
      <c r="I507" s="150"/>
      <c r="J507" s="150"/>
      <c r="K507" s="150"/>
      <c r="L507" s="150"/>
    </row>
    <row r="508" ht="15.75" customHeight="1">
      <c r="C508" s="150"/>
      <c r="D508" s="150"/>
      <c r="E508" s="150"/>
      <c r="F508" s="150"/>
      <c r="G508" s="150"/>
      <c r="I508" s="150"/>
      <c r="J508" s="150"/>
      <c r="K508" s="150"/>
      <c r="L508" s="150"/>
    </row>
    <row r="509" ht="15.75" customHeight="1">
      <c r="C509" s="150"/>
      <c r="D509" s="150"/>
      <c r="E509" s="150"/>
      <c r="F509" s="150"/>
      <c r="G509" s="150"/>
      <c r="I509" s="150"/>
      <c r="J509" s="150"/>
      <c r="K509" s="150"/>
      <c r="L509" s="150"/>
    </row>
    <row r="510" ht="15.75" customHeight="1">
      <c r="C510" s="150"/>
      <c r="D510" s="150"/>
      <c r="E510" s="150"/>
      <c r="F510" s="150"/>
      <c r="G510" s="150"/>
      <c r="I510" s="150"/>
      <c r="J510" s="150"/>
      <c r="K510" s="150"/>
      <c r="L510" s="150"/>
    </row>
    <row r="511" ht="15.75" customHeight="1">
      <c r="C511" s="150"/>
      <c r="D511" s="150"/>
      <c r="E511" s="150"/>
      <c r="F511" s="150"/>
      <c r="G511" s="150"/>
      <c r="I511" s="150"/>
      <c r="J511" s="150"/>
      <c r="K511" s="150"/>
      <c r="L511" s="150"/>
    </row>
    <row r="512" ht="15.75" customHeight="1">
      <c r="C512" s="150"/>
      <c r="D512" s="150"/>
      <c r="E512" s="150"/>
      <c r="F512" s="150"/>
      <c r="G512" s="150"/>
      <c r="I512" s="150"/>
      <c r="J512" s="150"/>
      <c r="K512" s="150"/>
      <c r="L512" s="150"/>
    </row>
    <row r="513" ht="15.75" customHeight="1">
      <c r="C513" s="150"/>
      <c r="D513" s="150"/>
      <c r="E513" s="150"/>
      <c r="F513" s="150"/>
      <c r="G513" s="150"/>
      <c r="I513" s="150"/>
      <c r="J513" s="150"/>
      <c r="K513" s="150"/>
      <c r="L513" s="150"/>
    </row>
    <row r="514" ht="15.75" customHeight="1">
      <c r="C514" s="150"/>
      <c r="D514" s="150"/>
      <c r="E514" s="150"/>
      <c r="F514" s="150"/>
      <c r="G514" s="150"/>
      <c r="I514" s="150"/>
      <c r="J514" s="150"/>
      <c r="K514" s="150"/>
      <c r="L514" s="150"/>
    </row>
    <row r="515" ht="15.75" customHeight="1">
      <c r="C515" s="150"/>
      <c r="D515" s="150"/>
      <c r="E515" s="150"/>
      <c r="F515" s="150"/>
      <c r="G515" s="150"/>
      <c r="I515" s="150"/>
      <c r="J515" s="150"/>
      <c r="K515" s="150"/>
      <c r="L515" s="150"/>
    </row>
    <row r="516" ht="15.75" customHeight="1">
      <c r="C516" s="150"/>
      <c r="D516" s="150"/>
      <c r="E516" s="150"/>
      <c r="F516" s="150"/>
      <c r="G516" s="150"/>
      <c r="I516" s="150"/>
      <c r="J516" s="150"/>
      <c r="K516" s="150"/>
      <c r="L516" s="150"/>
    </row>
    <row r="517" ht="15.75" customHeight="1">
      <c r="C517" s="150"/>
      <c r="D517" s="150"/>
      <c r="E517" s="150"/>
      <c r="F517" s="150"/>
      <c r="G517" s="150"/>
      <c r="I517" s="150"/>
      <c r="J517" s="150"/>
      <c r="K517" s="150"/>
      <c r="L517" s="150"/>
    </row>
    <row r="518" ht="15.75" customHeight="1">
      <c r="C518" s="150"/>
      <c r="D518" s="150"/>
      <c r="E518" s="150"/>
      <c r="F518" s="150"/>
      <c r="G518" s="150"/>
      <c r="I518" s="150"/>
      <c r="J518" s="150"/>
      <c r="K518" s="150"/>
      <c r="L518" s="150"/>
    </row>
    <row r="519" ht="15.75" customHeight="1">
      <c r="C519" s="150"/>
      <c r="D519" s="150"/>
      <c r="E519" s="150"/>
      <c r="F519" s="150"/>
      <c r="G519" s="150"/>
      <c r="I519" s="150"/>
      <c r="J519" s="150"/>
      <c r="K519" s="150"/>
      <c r="L519" s="150"/>
    </row>
    <row r="520" ht="15.75" customHeight="1">
      <c r="C520" s="150"/>
      <c r="D520" s="150"/>
      <c r="E520" s="150"/>
      <c r="F520" s="150"/>
      <c r="G520" s="150"/>
      <c r="I520" s="150"/>
      <c r="J520" s="150"/>
      <c r="K520" s="150"/>
      <c r="L520" s="150"/>
    </row>
    <row r="521" ht="15.75" customHeight="1">
      <c r="C521" s="150"/>
      <c r="D521" s="150"/>
      <c r="E521" s="150"/>
      <c r="F521" s="150"/>
      <c r="G521" s="150"/>
      <c r="I521" s="150"/>
      <c r="J521" s="150"/>
      <c r="K521" s="150"/>
      <c r="L521" s="150"/>
    </row>
    <row r="522" ht="15.75" customHeight="1">
      <c r="C522" s="150"/>
      <c r="D522" s="150"/>
      <c r="E522" s="150"/>
      <c r="F522" s="150"/>
      <c r="G522" s="150"/>
      <c r="I522" s="150"/>
      <c r="J522" s="150"/>
      <c r="K522" s="150"/>
      <c r="L522" s="150"/>
    </row>
    <row r="523" ht="15.75" customHeight="1">
      <c r="C523" s="150"/>
      <c r="D523" s="150"/>
      <c r="E523" s="150"/>
      <c r="F523" s="150"/>
      <c r="G523" s="150"/>
      <c r="I523" s="150"/>
      <c r="J523" s="150"/>
      <c r="K523" s="150"/>
      <c r="L523" s="150"/>
    </row>
    <row r="524" ht="15.75" customHeight="1">
      <c r="C524" s="150"/>
      <c r="D524" s="150"/>
      <c r="E524" s="150"/>
      <c r="F524" s="150"/>
      <c r="G524" s="150"/>
      <c r="I524" s="150"/>
      <c r="J524" s="150"/>
      <c r="K524" s="150"/>
      <c r="L524" s="150"/>
    </row>
    <row r="525" ht="15.75" customHeight="1">
      <c r="C525" s="150"/>
      <c r="D525" s="150"/>
      <c r="E525" s="150"/>
      <c r="F525" s="150"/>
      <c r="G525" s="150"/>
      <c r="I525" s="150"/>
      <c r="J525" s="150"/>
      <c r="K525" s="150"/>
      <c r="L525" s="150"/>
    </row>
    <row r="526" ht="15.75" customHeight="1">
      <c r="C526" s="150"/>
      <c r="D526" s="150"/>
      <c r="E526" s="150"/>
      <c r="F526" s="150"/>
      <c r="G526" s="150"/>
      <c r="I526" s="150"/>
      <c r="J526" s="150"/>
      <c r="K526" s="150"/>
      <c r="L526" s="150"/>
    </row>
    <row r="527" ht="15.75" customHeight="1">
      <c r="C527" s="150"/>
      <c r="D527" s="150"/>
      <c r="E527" s="150"/>
      <c r="F527" s="150"/>
      <c r="G527" s="150"/>
      <c r="I527" s="150"/>
      <c r="J527" s="150"/>
      <c r="K527" s="150"/>
      <c r="L527" s="150"/>
    </row>
    <row r="528" ht="15.75" customHeight="1">
      <c r="C528" s="150"/>
      <c r="D528" s="150"/>
      <c r="E528" s="150"/>
      <c r="F528" s="150"/>
      <c r="G528" s="150"/>
      <c r="I528" s="150"/>
      <c r="J528" s="150"/>
      <c r="K528" s="150"/>
      <c r="L528" s="150"/>
    </row>
    <row r="529" ht="15.75" customHeight="1">
      <c r="C529" s="150"/>
      <c r="D529" s="150"/>
      <c r="E529" s="150"/>
      <c r="F529" s="150"/>
      <c r="G529" s="150"/>
      <c r="I529" s="150"/>
      <c r="J529" s="150"/>
      <c r="K529" s="150"/>
      <c r="L529" s="150"/>
    </row>
    <row r="530" ht="15.75" customHeight="1">
      <c r="C530" s="150"/>
      <c r="D530" s="150"/>
      <c r="E530" s="150"/>
      <c r="F530" s="150"/>
      <c r="G530" s="150"/>
      <c r="I530" s="150"/>
      <c r="J530" s="150"/>
      <c r="K530" s="150"/>
      <c r="L530" s="150"/>
    </row>
    <row r="531" ht="15.75" customHeight="1">
      <c r="C531" s="150"/>
      <c r="D531" s="150"/>
      <c r="E531" s="150"/>
      <c r="F531" s="150"/>
      <c r="G531" s="150"/>
      <c r="I531" s="150"/>
      <c r="J531" s="150"/>
      <c r="K531" s="150"/>
      <c r="L531" s="150"/>
    </row>
    <row r="532" ht="15.75" customHeight="1">
      <c r="C532" s="150"/>
      <c r="D532" s="150"/>
      <c r="E532" s="150"/>
      <c r="F532" s="150"/>
      <c r="G532" s="150"/>
      <c r="I532" s="150"/>
      <c r="J532" s="150"/>
      <c r="K532" s="150"/>
      <c r="L532" s="150"/>
    </row>
    <row r="533" ht="15.75" customHeight="1">
      <c r="C533" s="150"/>
      <c r="D533" s="150"/>
      <c r="E533" s="150"/>
      <c r="F533" s="150"/>
      <c r="G533" s="150"/>
      <c r="I533" s="150"/>
      <c r="J533" s="150"/>
      <c r="K533" s="150"/>
      <c r="L533" s="150"/>
    </row>
    <row r="534" ht="15.75" customHeight="1">
      <c r="C534" s="150"/>
      <c r="D534" s="150"/>
      <c r="E534" s="150"/>
      <c r="F534" s="150"/>
      <c r="G534" s="150"/>
      <c r="I534" s="150"/>
      <c r="J534" s="150"/>
      <c r="K534" s="150"/>
      <c r="L534" s="150"/>
    </row>
    <row r="535" ht="15.75" customHeight="1">
      <c r="C535" s="150"/>
      <c r="D535" s="150"/>
      <c r="E535" s="150"/>
      <c r="F535" s="150"/>
      <c r="G535" s="150"/>
      <c r="I535" s="150"/>
      <c r="J535" s="150"/>
      <c r="K535" s="150"/>
      <c r="L535" s="150"/>
    </row>
    <row r="536" ht="15.75" customHeight="1">
      <c r="C536" s="150"/>
      <c r="D536" s="150"/>
      <c r="E536" s="150"/>
      <c r="F536" s="150"/>
      <c r="G536" s="150"/>
      <c r="I536" s="150"/>
      <c r="J536" s="150"/>
      <c r="K536" s="150"/>
      <c r="L536" s="150"/>
    </row>
    <row r="537" ht="15.75" customHeight="1">
      <c r="C537" s="150"/>
      <c r="D537" s="150"/>
      <c r="E537" s="150"/>
      <c r="F537" s="150"/>
      <c r="G537" s="150"/>
      <c r="I537" s="150"/>
      <c r="J537" s="150"/>
      <c r="K537" s="150"/>
      <c r="L537" s="150"/>
    </row>
    <row r="538" ht="15.75" customHeight="1">
      <c r="C538" s="150"/>
      <c r="D538" s="150"/>
      <c r="E538" s="150"/>
      <c r="F538" s="150"/>
      <c r="G538" s="150"/>
      <c r="I538" s="150"/>
      <c r="J538" s="150"/>
      <c r="K538" s="150"/>
      <c r="L538" s="150"/>
    </row>
    <row r="539" ht="15.75" customHeight="1">
      <c r="C539" s="150"/>
      <c r="D539" s="150"/>
      <c r="E539" s="150"/>
      <c r="F539" s="150"/>
      <c r="G539" s="150"/>
      <c r="I539" s="150"/>
      <c r="J539" s="150"/>
      <c r="K539" s="150"/>
      <c r="L539" s="150"/>
    </row>
    <row r="540" ht="15.75" customHeight="1">
      <c r="C540" s="150"/>
      <c r="D540" s="150"/>
      <c r="E540" s="150"/>
      <c r="F540" s="150"/>
      <c r="G540" s="150"/>
      <c r="I540" s="150"/>
      <c r="J540" s="150"/>
      <c r="K540" s="150"/>
      <c r="L540" s="150"/>
    </row>
    <row r="541" ht="15.75" customHeight="1">
      <c r="C541" s="150"/>
      <c r="D541" s="150"/>
      <c r="E541" s="150"/>
      <c r="F541" s="150"/>
      <c r="G541" s="150"/>
      <c r="I541" s="150"/>
      <c r="J541" s="150"/>
      <c r="K541" s="150"/>
      <c r="L541" s="150"/>
    </row>
    <row r="542" ht="15.75" customHeight="1">
      <c r="C542" s="150"/>
      <c r="D542" s="150"/>
      <c r="E542" s="150"/>
      <c r="F542" s="150"/>
      <c r="G542" s="150"/>
      <c r="I542" s="150"/>
      <c r="J542" s="150"/>
      <c r="K542" s="150"/>
      <c r="L542" s="150"/>
    </row>
    <row r="543" ht="15.75" customHeight="1">
      <c r="C543" s="150"/>
      <c r="D543" s="150"/>
      <c r="E543" s="150"/>
      <c r="F543" s="150"/>
      <c r="G543" s="150"/>
      <c r="I543" s="150"/>
      <c r="J543" s="150"/>
      <c r="K543" s="150"/>
      <c r="L543" s="150"/>
    </row>
    <row r="544" ht="15.75" customHeight="1">
      <c r="C544" s="150"/>
      <c r="D544" s="150"/>
      <c r="E544" s="150"/>
      <c r="F544" s="150"/>
      <c r="G544" s="150"/>
      <c r="I544" s="150"/>
      <c r="J544" s="150"/>
      <c r="K544" s="150"/>
      <c r="L544" s="150"/>
    </row>
    <row r="545" ht="15.75" customHeight="1">
      <c r="C545" s="150"/>
      <c r="D545" s="150"/>
      <c r="E545" s="150"/>
      <c r="F545" s="150"/>
      <c r="G545" s="150"/>
      <c r="I545" s="150"/>
      <c r="J545" s="150"/>
      <c r="K545" s="150"/>
      <c r="L545" s="150"/>
    </row>
    <row r="546" ht="15.75" customHeight="1">
      <c r="C546" s="150"/>
      <c r="D546" s="150"/>
      <c r="E546" s="150"/>
      <c r="F546" s="150"/>
      <c r="G546" s="150"/>
      <c r="I546" s="150"/>
      <c r="J546" s="150"/>
      <c r="K546" s="150"/>
      <c r="L546" s="150"/>
    </row>
    <row r="547" ht="15.75" customHeight="1">
      <c r="C547" s="150"/>
      <c r="D547" s="150"/>
      <c r="E547" s="150"/>
      <c r="F547" s="150"/>
      <c r="G547" s="150"/>
      <c r="I547" s="150"/>
      <c r="J547" s="150"/>
      <c r="K547" s="150"/>
      <c r="L547" s="150"/>
    </row>
    <row r="548" ht="15.75" customHeight="1">
      <c r="C548" s="150"/>
      <c r="D548" s="150"/>
      <c r="E548" s="150"/>
      <c r="F548" s="150"/>
      <c r="G548" s="150"/>
      <c r="I548" s="150"/>
      <c r="J548" s="150"/>
      <c r="K548" s="150"/>
      <c r="L548" s="150"/>
    </row>
    <row r="549" ht="15.75" customHeight="1">
      <c r="C549" s="150"/>
      <c r="D549" s="150"/>
      <c r="E549" s="150"/>
      <c r="F549" s="150"/>
      <c r="G549" s="150"/>
      <c r="I549" s="150"/>
      <c r="J549" s="150"/>
      <c r="K549" s="150"/>
      <c r="L549" s="150"/>
    </row>
    <row r="550" ht="15.75" customHeight="1">
      <c r="C550" s="150"/>
      <c r="D550" s="150"/>
      <c r="E550" s="150"/>
      <c r="F550" s="150"/>
      <c r="G550" s="150"/>
      <c r="I550" s="150"/>
      <c r="J550" s="150"/>
      <c r="K550" s="150"/>
      <c r="L550" s="150"/>
    </row>
    <row r="551" ht="15.75" customHeight="1">
      <c r="C551" s="150"/>
      <c r="D551" s="150"/>
      <c r="E551" s="150"/>
      <c r="F551" s="150"/>
      <c r="G551" s="150"/>
      <c r="I551" s="150"/>
      <c r="J551" s="150"/>
      <c r="K551" s="150"/>
      <c r="L551" s="150"/>
    </row>
    <row r="552" ht="15.75" customHeight="1">
      <c r="C552" s="150"/>
      <c r="D552" s="150"/>
      <c r="E552" s="150"/>
      <c r="F552" s="150"/>
      <c r="G552" s="150"/>
      <c r="I552" s="150"/>
      <c r="J552" s="150"/>
      <c r="K552" s="150"/>
      <c r="L552" s="150"/>
    </row>
    <row r="553" ht="15.75" customHeight="1">
      <c r="C553" s="150"/>
      <c r="D553" s="150"/>
      <c r="E553" s="150"/>
      <c r="F553" s="150"/>
      <c r="G553" s="150"/>
      <c r="I553" s="150"/>
      <c r="J553" s="150"/>
      <c r="K553" s="150"/>
      <c r="L553" s="150"/>
    </row>
    <row r="554" ht="15.75" customHeight="1">
      <c r="C554" s="150"/>
      <c r="D554" s="150"/>
      <c r="E554" s="150"/>
      <c r="F554" s="150"/>
      <c r="G554" s="150"/>
      <c r="I554" s="150"/>
      <c r="J554" s="150"/>
      <c r="K554" s="150"/>
      <c r="L554" s="150"/>
    </row>
    <row r="555" ht="15.75" customHeight="1">
      <c r="C555" s="150"/>
      <c r="D555" s="150"/>
      <c r="E555" s="150"/>
      <c r="F555" s="150"/>
      <c r="G555" s="150"/>
      <c r="I555" s="150"/>
      <c r="J555" s="150"/>
      <c r="K555" s="150"/>
      <c r="L555" s="150"/>
    </row>
    <row r="556" ht="15.75" customHeight="1">
      <c r="C556" s="150"/>
      <c r="D556" s="150"/>
      <c r="E556" s="150"/>
      <c r="F556" s="150"/>
      <c r="G556" s="150"/>
      <c r="I556" s="150"/>
      <c r="J556" s="150"/>
      <c r="K556" s="150"/>
      <c r="L556" s="150"/>
    </row>
    <row r="557" ht="15.75" customHeight="1">
      <c r="C557" s="150"/>
      <c r="D557" s="150"/>
      <c r="E557" s="150"/>
      <c r="F557" s="150"/>
      <c r="G557" s="150"/>
      <c r="I557" s="150"/>
      <c r="J557" s="150"/>
      <c r="K557" s="150"/>
      <c r="L557" s="150"/>
    </row>
    <row r="558" ht="15.75" customHeight="1">
      <c r="C558" s="150"/>
      <c r="D558" s="150"/>
      <c r="E558" s="150"/>
      <c r="F558" s="150"/>
      <c r="G558" s="150"/>
      <c r="I558" s="150"/>
      <c r="J558" s="150"/>
      <c r="K558" s="150"/>
      <c r="L558" s="150"/>
    </row>
    <row r="559" ht="15.75" customHeight="1">
      <c r="C559" s="150"/>
      <c r="D559" s="150"/>
      <c r="E559" s="150"/>
      <c r="F559" s="150"/>
      <c r="G559" s="150"/>
      <c r="I559" s="150"/>
      <c r="J559" s="150"/>
      <c r="K559" s="150"/>
      <c r="L559" s="150"/>
    </row>
    <row r="560" ht="15.75" customHeight="1">
      <c r="C560" s="150"/>
      <c r="D560" s="150"/>
      <c r="E560" s="150"/>
      <c r="F560" s="150"/>
      <c r="G560" s="150"/>
      <c r="I560" s="150"/>
      <c r="J560" s="150"/>
      <c r="K560" s="150"/>
      <c r="L560" s="150"/>
    </row>
    <row r="561" ht="15.75" customHeight="1">
      <c r="C561" s="150"/>
      <c r="D561" s="150"/>
      <c r="E561" s="150"/>
      <c r="F561" s="150"/>
      <c r="G561" s="150"/>
      <c r="I561" s="150"/>
      <c r="J561" s="150"/>
      <c r="K561" s="150"/>
      <c r="L561" s="150"/>
    </row>
    <row r="562" ht="15.75" customHeight="1">
      <c r="C562" s="150"/>
      <c r="D562" s="150"/>
      <c r="E562" s="150"/>
      <c r="F562" s="150"/>
      <c r="G562" s="150"/>
      <c r="I562" s="150"/>
      <c r="J562" s="150"/>
      <c r="K562" s="150"/>
      <c r="L562" s="150"/>
    </row>
    <row r="563" ht="15.75" customHeight="1">
      <c r="C563" s="150"/>
      <c r="D563" s="150"/>
      <c r="E563" s="150"/>
      <c r="F563" s="150"/>
      <c r="G563" s="150"/>
      <c r="I563" s="150"/>
      <c r="J563" s="150"/>
      <c r="K563" s="150"/>
      <c r="L563" s="150"/>
    </row>
    <row r="564" ht="15.75" customHeight="1">
      <c r="C564" s="150"/>
      <c r="D564" s="150"/>
      <c r="E564" s="150"/>
      <c r="F564" s="150"/>
      <c r="G564" s="150"/>
      <c r="I564" s="150"/>
      <c r="J564" s="150"/>
      <c r="K564" s="150"/>
      <c r="L564" s="150"/>
    </row>
    <row r="565" ht="15.75" customHeight="1">
      <c r="C565" s="150"/>
      <c r="D565" s="150"/>
      <c r="E565" s="150"/>
      <c r="F565" s="150"/>
      <c r="G565" s="150"/>
      <c r="I565" s="150"/>
      <c r="J565" s="150"/>
      <c r="K565" s="150"/>
      <c r="L565" s="150"/>
    </row>
    <row r="566" ht="15.75" customHeight="1">
      <c r="C566" s="150"/>
      <c r="D566" s="150"/>
      <c r="E566" s="150"/>
      <c r="F566" s="150"/>
      <c r="G566" s="150"/>
      <c r="I566" s="150"/>
      <c r="J566" s="150"/>
      <c r="K566" s="150"/>
      <c r="L566" s="150"/>
    </row>
    <row r="567" ht="15.75" customHeight="1">
      <c r="C567" s="150"/>
      <c r="D567" s="150"/>
      <c r="E567" s="150"/>
      <c r="F567" s="150"/>
      <c r="G567" s="150"/>
      <c r="I567" s="150"/>
      <c r="J567" s="150"/>
      <c r="K567" s="150"/>
      <c r="L567" s="150"/>
    </row>
    <row r="568" ht="15.75" customHeight="1">
      <c r="C568" s="150"/>
      <c r="D568" s="150"/>
      <c r="E568" s="150"/>
      <c r="F568" s="150"/>
      <c r="G568" s="150"/>
      <c r="I568" s="150"/>
      <c r="J568" s="150"/>
      <c r="K568" s="150"/>
      <c r="L568" s="150"/>
    </row>
    <row r="569" ht="15.75" customHeight="1">
      <c r="C569" s="150"/>
      <c r="D569" s="150"/>
      <c r="E569" s="150"/>
      <c r="F569" s="150"/>
      <c r="G569" s="150"/>
      <c r="I569" s="150"/>
      <c r="J569" s="150"/>
      <c r="K569" s="150"/>
      <c r="L569" s="150"/>
    </row>
    <row r="570" ht="15.75" customHeight="1">
      <c r="C570" s="150"/>
      <c r="D570" s="150"/>
      <c r="E570" s="150"/>
      <c r="F570" s="150"/>
      <c r="G570" s="150"/>
      <c r="I570" s="150"/>
      <c r="J570" s="150"/>
      <c r="K570" s="150"/>
      <c r="L570" s="150"/>
    </row>
    <row r="571" ht="15.75" customHeight="1">
      <c r="C571" s="150"/>
      <c r="D571" s="150"/>
      <c r="E571" s="150"/>
      <c r="F571" s="150"/>
      <c r="G571" s="150"/>
      <c r="I571" s="150"/>
      <c r="J571" s="150"/>
      <c r="K571" s="150"/>
      <c r="L571" s="150"/>
    </row>
    <row r="572" ht="15.75" customHeight="1">
      <c r="C572" s="150"/>
      <c r="D572" s="150"/>
      <c r="E572" s="150"/>
      <c r="F572" s="150"/>
      <c r="G572" s="150"/>
      <c r="I572" s="150"/>
      <c r="J572" s="150"/>
      <c r="K572" s="150"/>
      <c r="L572" s="150"/>
    </row>
    <row r="573" ht="15.75" customHeight="1">
      <c r="C573" s="150"/>
      <c r="D573" s="150"/>
      <c r="E573" s="150"/>
      <c r="F573" s="150"/>
      <c r="G573" s="150"/>
      <c r="I573" s="150"/>
      <c r="J573" s="150"/>
      <c r="K573" s="150"/>
      <c r="L573" s="150"/>
    </row>
    <row r="574" ht="15.75" customHeight="1">
      <c r="C574" s="150"/>
      <c r="D574" s="150"/>
      <c r="E574" s="150"/>
      <c r="F574" s="150"/>
      <c r="G574" s="150"/>
      <c r="I574" s="150"/>
      <c r="J574" s="150"/>
      <c r="K574" s="150"/>
      <c r="L574" s="150"/>
    </row>
    <row r="575" ht="15.75" customHeight="1">
      <c r="C575" s="150"/>
      <c r="D575" s="150"/>
      <c r="E575" s="150"/>
      <c r="F575" s="150"/>
      <c r="G575" s="150"/>
      <c r="I575" s="150"/>
      <c r="J575" s="150"/>
      <c r="K575" s="150"/>
      <c r="L575" s="150"/>
    </row>
    <row r="576" ht="15.75" customHeight="1">
      <c r="C576" s="150"/>
      <c r="D576" s="150"/>
      <c r="E576" s="150"/>
      <c r="F576" s="150"/>
      <c r="G576" s="150"/>
      <c r="I576" s="150"/>
      <c r="J576" s="150"/>
      <c r="K576" s="150"/>
      <c r="L576" s="150"/>
    </row>
    <row r="577" ht="15.75" customHeight="1">
      <c r="C577" s="150"/>
      <c r="D577" s="150"/>
      <c r="E577" s="150"/>
      <c r="F577" s="150"/>
      <c r="G577" s="150"/>
      <c r="I577" s="150"/>
      <c r="J577" s="150"/>
      <c r="K577" s="150"/>
      <c r="L577" s="150"/>
    </row>
    <row r="578" ht="15.75" customHeight="1">
      <c r="C578" s="150"/>
      <c r="D578" s="150"/>
      <c r="E578" s="150"/>
      <c r="F578" s="150"/>
      <c r="G578" s="150"/>
      <c r="I578" s="150"/>
      <c r="J578" s="150"/>
      <c r="K578" s="150"/>
      <c r="L578" s="150"/>
    </row>
    <row r="579" ht="15.75" customHeight="1">
      <c r="C579" s="150"/>
      <c r="D579" s="150"/>
      <c r="E579" s="150"/>
      <c r="F579" s="150"/>
      <c r="G579" s="150"/>
      <c r="I579" s="150"/>
      <c r="J579" s="150"/>
      <c r="K579" s="150"/>
      <c r="L579" s="150"/>
    </row>
    <row r="580" ht="15.75" customHeight="1">
      <c r="C580" s="150"/>
      <c r="D580" s="150"/>
      <c r="E580" s="150"/>
      <c r="F580" s="150"/>
      <c r="G580" s="150"/>
      <c r="I580" s="150"/>
      <c r="J580" s="150"/>
      <c r="K580" s="150"/>
      <c r="L580" s="150"/>
    </row>
    <row r="581" ht="15.75" customHeight="1">
      <c r="C581" s="150"/>
      <c r="D581" s="150"/>
      <c r="E581" s="150"/>
      <c r="F581" s="150"/>
      <c r="G581" s="150"/>
      <c r="I581" s="150"/>
      <c r="J581" s="150"/>
      <c r="K581" s="150"/>
      <c r="L581" s="150"/>
    </row>
    <row r="582" ht="15.75" customHeight="1">
      <c r="C582" s="150"/>
      <c r="D582" s="150"/>
      <c r="E582" s="150"/>
      <c r="F582" s="150"/>
      <c r="G582" s="150"/>
      <c r="I582" s="150"/>
      <c r="J582" s="150"/>
      <c r="K582" s="150"/>
      <c r="L582" s="150"/>
    </row>
    <row r="583" ht="15.75" customHeight="1">
      <c r="C583" s="150"/>
      <c r="D583" s="150"/>
      <c r="E583" s="150"/>
      <c r="F583" s="150"/>
      <c r="G583" s="150"/>
      <c r="I583" s="150"/>
      <c r="J583" s="150"/>
      <c r="K583" s="150"/>
      <c r="L583" s="150"/>
    </row>
    <row r="584" ht="15.75" customHeight="1">
      <c r="C584" s="150"/>
      <c r="D584" s="150"/>
      <c r="E584" s="150"/>
      <c r="F584" s="150"/>
      <c r="G584" s="150"/>
      <c r="I584" s="150"/>
      <c r="J584" s="150"/>
      <c r="K584" s="150"/>
      <c r="L584" s="150"/>
    </row>
    <row r="585" ht="15.75" customHeight="1">
      <c r="C585" s="150"/>
      <c r="D585" s="150"/>
      <c r="E585" s="150"/>
      <c r="F585" s="150"/>
      <c r="G585" s="150"/>
      <c r="I585" s="150"/>
      <c r="J585" s="150"/>
      <c r="K585" s="150"/>
      <c r="L585" s="150"/>
    </row>
    <row r="586" ht="15.75" customHeight="1">
      <c r="C586" s="150"/>
      <c r="D586" s="150"/>
      <c r="E586" s="150"/>
      <c r="F586" s="150"/>
      <c r="G586" s="150"/>
      <c r="I586" s="150"/>
      <c r="J586" s="150"/>
      <c r="K586" s="150"/>
      <c r="L586" s="150"/>
    </row>
    <row r="587" ht="15.75" customHeight="1">
      <c r="C587" s="150"/>
      <c r="D587" s="150"/>
      <c r="E587" s="150"/>
      <c r="F587" s="150"/>
      <c r="G587" s="150"/>
      <c r="I587" s="150"/>
      <c r="J587" s="150"/>
      <c r="K587" s="150"/>
      <c r="L587" s="150"/>
    </row>
    <row r="588" ht="15.75" customHeight="1">
      <c r="C588" s="150"/>
      <c r="D588" s="150"/>
      <c r="E588" s="150"/>
      <c r="F588" s="150"/>
      <c r="G588" s="150"/>
      <c r="I588" s="150"/>
      <c r="J588" s="150"/>
      <c r="K588" s="150"/>
      <c r="L588" s="150"/>
    </row>
    <row r="589" ht="15.75" customHeight="1">
      <c r="C589" s="150"/>
      <c r="D589" s="150"/>
      <c r="E589" s="150"/>
      <c r="F589" s="150"/>
      <c r="G589" s="150"/>
      <c r="I589" s="150"/>
      <c r="J589" s="150"/>
      <c r="K589" s="150"/>
      <c r="L589" s="150"/>
    </row>
    <row r="590" ht="15.75" customHeight="1">
      <c r="C590" s="150"/>
      <c r="D590" s="150"/>
      <c r="E590" s="150"/>
      <c r="F590" s="150"/>
      <c r="G590" s="150"/>
      <c r="I590" s="150"/>
      <c r="J590" s="150"/>
      <c r="K590" s="150"/>
      <c r="L590" s="150"/>
    </row>
    <row r="591" ht="15.75" customHeight="1">
      <c r="C591" s="150"/>
      <c r="D591" s="150"/>
      <c r="E591" s="150"/>
      <c r="F591" s="150"/>
      <c r="G591" s="150"/>
      <c r="I591" s="150"/>
      <c r="J591" s="150"/>
      <c r="K591" s="150"/>
      <c r="L591" s="150"/>
    </row>
    <row r="592" ht="15.75" customHeight="1">
      <c r="C592" s="150"/>
      <c r="D592" s="150"/>
      <c r="E592" s="150"/>
      <c r="F592" s="150"/>
      <c r="G592" s="150"/>
      <c r="I592" s="150"/>
      <c r="J592" s="150"/>
      <c r="K592" s="150"/>
      <c r="L592" s="150"/>
    </row>
    <row r="593" ht="15.75" customHeight="1">
      <c r="C593" s="150"/>
      <c r="D593" s="150"/>
      <c r="E593" s="150"/>
      <c r="F593" s="150"/>
      <c r="G593" s="150"/>
      <c r="I593" s="150"/>
      <c r="J593" s="150"/>
      <c r="K593" s="150"/>
      <c r="L593" s="150"/>
    </row>
    <row r="594" ht="15.75" customHeight="1">
      <c r="C594" s="150"/>
      <c r="D594" s="150"/>
      <c r="E594" s="150"/>
      <c r="F594" s="150"/>
      <c r="G594" s="150"/>
      <c r="I594" s="150"/>
      <c r="J594" s="150"/>
      <c r="K594" s="150"/>
      <c r="L594" s="150"/>
    </row>
    <row r="595" ht="15.75" customHeight="1">
      <c r="C595" s="150"/>
      <c r="D595" s="150"/>
      <c r="E595" s="150"/>
      <c r="F595" s="150"/>
      <c r="G595" s="150"/>
      <c r="I595" s="150"/>
      <c r="J595" s="150"/>
      <c r="K595" s="150"/>
      <c r="L595" s="150"/>
    </row>
    <row r="596" ht="15.75" customHeight="1">
      <c r="C596" s="150"/>
      <c r="D596" s="150"/>
      <c r="E596" s="150"/>
      <c r="F596" s="150"/>
      <c r="G596" s="150"/>
      <c r="I596" s="150"/>
      <c r="J596" s="150"/>
      <c r="K596" s="150"/>
      <c r="L596" s="150"/>
    </row>
    <row r="597" ht="15.75" customHeight="1">
      <c r="C597" s="150"/>
      <c r="D597" s="150"/>
      <c r="E597" s="150"/>
      <c r="F597" s="150"/>
      <c r="G597" s="150"/>
      <c r="I597" s="150"/>
      <c r="J597" s="150"/>
      <c r="K597" s="150"/>
      <c r="L597" s="150"/>
    </row>
    <row r="598" ht="15.75" customHeight="1">
      <c r="C598" s="150"/>
      <c r="D598" s="150"/>
      <c r="E598" s="150"/>
      <c r="F598" s="150"/>
      <c r="G598" s="150"/>
      <c r="I598" s="150"/>
      <c r="J598" s="150"/>
      <c r="K598" s="150"/>
      <c r="L598" s="150"/>
    </row>
    <row r="599" ht="15.75" customHeight="1">
      <c r="C599" s="150"/>
      <c r="D599" s="150"/>
      <c r="E599" s="150"/>
      <c r="F599" s="150"/>
      <c r="G599" s="150"/>
      <c r="I599" s="150"/>
      <c r="J599" s="150"/>
      <c r="K599" s="150"/>
      <c r="L599" s="150"/>
    </row>
    <row r="600" ht="15.75" customHeight="1">
      <c r="C600" s="150"/>
      <c r="D600" s="150"/>
      <c r="E600" s="150"/>
      <c r="F600" s="150"/>
      <c r="G600" s="150"/>
      <c r="I600" s="150"/>
      <c r="J600" s="150"/>
      <c r="K600" s="150"/>
      <c r="L600" s="150"/>
    </row>
    <row r="601" ht="15.75" customHeight="1">
      <c r="C601" s="150"/>
      <c r="D601" s="150"/>
      <c r="E601" s="150"/>
      <c r="F601" s="150"/>
      <c r="G601" s="150"/>
      <c r="I601" s="150"/>
      <c r="J601" s="150"/>
      <c r="K601" s="150"/>
      <c r="L601" s="150"/>
    </row>
    <row r="602" ht="15.75" customHeight="1">
      <c r="C602" s="150"/>
      <c r="D602" s="150"/>
      <c r="E602" s="150"/>
      <c r="F602" s="150"/>
      <c r="G602" s="150"/>
      <c r="I602" s="150"/>
      <c r="J602" s="150"/>
      <c r="K602" s="150"/>
      <c r="L602" s="150"/>
    </row>
    <row r="603" ht="15.75" customHeight="1">
      <c r="C603" s="150"/>
      <c r="D603" s="150"/>
      <c r="E603" s="150"/>
      <c r="F603" s="150"/>
      <c r="G603" s="150"/>
      <c r="I603" s="150"/>
      <c r="J603" s="150"/>
      <c r="K603" s="150"/>
      <c r="L603" s="150"/>
    </row>
    <row r="604" ht="15.75" customHeight="1">
      <c r="C604" s="150"/>
      <c r="D604" s="150"/>
      <c r="E604" s="150"/>
      <c r="F604" s="150"/>
      <c r="G604" s="150"/>
      <c r="I604" s="150"/>
      <c r="J604" s="150"/>
      <c r="K604" s="150"/>
      <c r="L604" s="150"/>
    </row>
    <row r="605" ht="15.75" customHeight="1">
      <c r="C605" s="150"/>
      <c r="D605" s="150"/>
      <c r="E605" s="150"/>
      <c r="F605" s="150"/>
      <c r="G605" s="150"/>
      <c r="I605" s="150"/>
      <c r="J605" s="150"/>
      <c r="K605" s="150"/>
      <c r="L605" s="150"/>
    </row>
    <row r="606" ht="15.75" customHeight="1">
      <c r="C606" s="150"/>
      <c r="D606" s="150"/>
      <c r="E606" s="150"/>
      <c r="F606" s="150"/>
      <c r="G606" s="150"/>
      <c r="I606" s="150"/>
      <c r="J606" s="150"/>
      <c r="K606" s="150"/>
      <c r="L606" s="150"/>
    </row>
    <row r="607" ht="15.75" customHeight="1">
      <c r="C607" s="150"/>
      <c r="D607" s="150"/>
      <c r="E607" s="150"/>
      <c r="F607" s="150"/>
      <c r="G607" s="150"/>
      <c r="I607" s="150"/>
      <c r="J607" s="150"/>
      <c r="K607" s="150"/>
      <c r="L607" s="150"/>
    </row>
    <row r="608" ht="15.75" customHeight="1">
      <c r="C608" s="150"/>
      <c r="D608" s="150"/>
      <c r="E608" s="150"/>
      <c r="F608" s="150"/>
      <c r="G608" s="150"/>
      <c r="I608" s="150"/>
      <c r="J608" s="150"/>
      <c r="K608" s="150"/>
      <c r="L608" s="150"/>
    </row>
    <row r="609" ht="15.75" customHeight="1">
      <c r="C609" s="150"/>
      <c r="D609" s="150"/>
      <c r="E609" s="150"/>
      <c r="F609" s="150"/>
      <c r="G609" s="150"/>
      <c r="I609" s="150"/>
      <c r="J609" s="150"/>
      <c r="K609" s="150"/>
      <c r="L609" s="150"/>
    </row>
    <row r="610" ht="15.75" customHeight="1">
      <c r="C610" s="150"/>
      <c r="D610" s="150"/>
      <c r="E610" s="150"/>
      <c r="F610" s="150"/>
      <c r="G610" s="150"/>
      <c r="I610" s="150"/>
      <c r="J610" s="150"/>
      <c r="K610" s="150"/>
      <c r="L610" s="150"/>
    </row>
    <row r="611" ht="15.75" customHeight="1">
      <c r="C611" s="150"/>
      <c r="D611" s="150"/>
      <c r="E611" s="150"/>
      <c r="F611" s="150"/>
      <c r="G611" s="150"/>
      <c r="I611" s="150"/>
      <c r="J611" s="150"/>
      <c r="K611" s="150"/>
      <c r="L611" s="150"/>
    </row>
    <row r="612" ht="15.75" customHeight="1">
      <c r="C612" s="150"/>
      <c r="D612" s="150"/>
      <c r="E612" s="150"/>
      <c r="F612" s="150"/>
      <c r="G612" s="150"/>
      <c r="I612" s="150"/>
      <c r="J612" s="150"/>
      <c r="K612" s="150"/>
      <c r="L612" s="150"/>
    </row>
    <row r="613" ht="15.75" customHeight="1">
      <c r="C613" s="150"/>
      <c r="D613" s="150"/>
      <c r="E613" s="150"/>
      <c r="F613" s="150"/>
      <c r="G613" s="150"/>
      <c r="I613" s="150"/>
      <c r="J613" s="150"/>
      <c r="K613" s="150"/>
      <c r="L613" s="150"/>
    </row>
    <row r="614" ht="15.75" customHeight="1">
      <c r="C614" s="150"/>
      <c r="D614" s="150"/>
      <c r="E614" s="150"/>
      <c r="F614" s="150"/>
      <c r="G614" s="150"/>
      <c r="I614" s="150"/>
      <c r="J614" s="150"/>
      <c r="K614" s="150"/>
      <c r="L614" s="150"/>
    </row>
    <row r="615" ht="15.75" customHeight="1">
      <c r="C615" s="150"/>
      <c r="D615" s="150"/>
      <c r="E615" s="150"/>
      <c r="F615" s="150"/>
      <c r="G615" s="150"/>
      <c r="I615" s="150"/>
      <c r="J615" s="150"/>
      <c r="K615" s="150"/>
      <c r="L615" s="150"/>
    </row>
    <row r="616" ht="15.75" customHeight="1">
      <c r="C616" s="150"/>
      <c r="D616" s="150"/>
      <c r="E616" s="150"/>
      <c r="F616" s="150"/>
      <c r="G616" s="150"/>
      <c r="I616" s="150"/>
      <c r="J616" s="150"/>
      <c r="K616" s="150"/>
      <c r="L616" s="150"/>
    </row>
    <row r="617" ht="15.75" customHeight="1">
      <c r="C617" s="150"/>
      <c r="D617" s="150"/>
      <c r="E617" s="150"/>
      <c r="F617" s="150"/>
      <c r="G617" s="150"/>
      <c r="I617" s="150"/>
      <c r="J617" s="150"/>
      <c r="K617" s="150"/>
      <c r="L617" s="150"/>
    </row>
    <row r="618" ht="15.75" customHeight="1">
      <c r="C618" s="150"/>
      <c r="D618" s="150"/>
      <c r="E618" s="150"/>
      <c r="F618" s="150"/>
      <c r="G618" s="150"/>
      <c r="I618" s="150"/>
      <c r="J618" s="150"/>
      <c r="K618" s="150"/>
      <c r="L618" s="150"/>
    </row>
    <row r="619" ht="15.75" customHeight="1">
      <c r="C619" s="150"/>
      <c r="D619" s="150"/>
      <c r="E619" s="150"/>
      <c r="F619" s="150"/>
      <c r="G619" s="150"/>
      <c r="I619" s="150"/>
      <c r="J619" s="150"/>
      <c r="K619" s="150"/>
      <c r="L619" s="150"/>
    </row>
    <row r="620" ht="15.75" customHeight="1">
      <c r="C620" s="150"/>
      <c r="D620" s="150"/>
      <c r="E620" s="150"/>
      <c r="F620" s="150"/>
      <c r="G620" s="150"/>
      <c r="I620" s="150"/>
      <c r="J620" s="150"/>
      <c r="K620" s="150"/>
      <c r="L620" s="150"/>
    </row>
    <row r="621" ht="15.75" customHeight="1">
      <c r="C621" s="150"/>
      <c r="D621" s="150"/>
      <c r="E621" s="150"/>
      <c r="F621" s="150"/>
      <c r="G621" s="150"/>
      <c r="I621" s="150"/>
      <c r="J621" s="150"/>
      <c r="K621" s="150"/>
      <c r="L621" s="150"/>
    </row>
    <row r="622" ht="15.75" customHeight="1">
      <c r="C622" s="150"/>
      <c r="D622" s="150"/>
      <c r="E622" s="150"/>
      <c r="F622" s="150"/>
      <c r="G622" s="150"/>
      <c r="I622" s="150"/>
      <c r="J622" s="150"/>
      <c r="K622" s="150"/>
      <c r="L622" s="150"/>
    </row>
    <row r="623" ht="15.75" customHeight="1">
      <c r="C623" s="150"/>
      <c r="D623" s="150"/>
      <c r="E623" s="150"/>
      <c r="F623" s="150"/>
      <c r="G623" s="150"/>
      <c r="I623" s="150"/>
      <c r="J623" s="150"/>
      <c r="K623" s="150"/>
      <c r="L623" s="150"/>
    </row>
    <row r="624" ht="15.75" customHeight="1">
      <c r="C624" s="150"/>
      <c r="D624" s="150"/>
      <c r="E624" s="150"/>
      <c r="F624" s="150"/>
      <c r="G624" s="150"/>
      <c r="I624" s="150"/>
      <c r="J624" s="150"/>
      <c r="K624" s="150"/>
      <c r="L624" s="150"/>
    </row>
    <row r="625" ht="15.75" customHeight="1">
      <c r="C625" s="150"/>
      <c r="D625" s="150"/>
      <c r="E625" s="150"/>
      <c r="F625" s="150"/>
      <c r="G625" s="150"/>
      <c r="I625" s="150"/>
      <c r="J625" s="150"/>
      <c r="K625" s="150"/>
      <c r="L625" s="150"/>
    </row>
    <row r="626" ht="15.75" customHeight="1">
      <c r="C626" s="150"/>
      <c r="D626" s="150"/>
      <c r="E626" s="150"/>
      <c r="F626" s="150"/>
      <c r="G626" s="150"/>
      <c r="I626" s="150"/>
      <c r="J626" s="150"/>
      <c r="K626" s="150"/>
      <c r="L626" s="150"/>
    </row>
    <row r="627" ht="15.75" customHeight="1">
      <c r="C627" s="150"/>
      <c r="D627" s="150"/>
      <c r="E627" s="150"/>
      <c r="F627" s="150"/>
      <c r="G627" s="150"/>
      <c r="I627" s="150"/>
      <c r="J627" s="150"/>
      <c r="K627" s="150"/>
      <c r="L627" s="150"/>
    </row>
    <row r="628" ht="15.75" customHeight="1">
      <c r="C628" s="150"/>
      <c r="D628" s="150"/>
      <c r="E628" s="150"/>
      <c r="F628" s="150"/>
      <c r="G628" s="150"/>
      <c r="I628" s="150"/>
      <c r="J628" s="150"/>
      <c r="K628" s="150"/>
      <c r="L628" s="150"/>
    </row>
    <row r="629" ht="15.75" customHeight="1">
      <c r="C629" s="150"/>
      <c r="D629" s="150"/>
      <c r="E629" s="150"/>
      <c r="F629" s="150"/>
      <c r="G629" s="150"/>
      <c r="I629" s="150"/>
      <c r="J629" s="150"/>
      <c r="K629" s="150"/>
      <c r="L629" s="150"/>
    </row>
    <row r="630" ht="15.75" customHeight="1">
      <c r="C630" s="150"/>
      <c r="D630" s="150"/>
      <c r="E630" s="150"/>
      <c r="F630" s="150"/>
      <c r="G630" s="150"/>
      <c r="I630" s="150"/>
      <c r="J630" s="150"/>
      <c r="K630" s="150"/>
      <c r="L630" s="150"/>
    </row>
    <row r="631" ht="15.75" customHeight="1">
      <c r="C631" s="150"/>
      <c r="D631" s="150"/>
      <c r="E631" s="150"/>
      <c r="F631" s="150"/>
      <c r="G631" s="150"/>
      <c r="I631" s="150"/>
      <c r="J631" s="150"/>
      <c r="K631" s="150"/>
      <c r="L631" s="150"/>
    </row>
    <row r="632" ht="15.75" customHeight="1">
      <c r="C632" s="150"/>
      <c r="D632" s="150"/>
      <c r="E632" s="150"/>
      <c r="F632" s="150"/>
      <c r="G632" s="150"/>
      <c r="I632" s="150"/>
      <c r="J632" s="150"/>
      <c r="K632" s="150"/>
      <c r="L632" s="150"/>
    </row>
    <row r="633" ht="15.75" customHeight="1">
      <c r="C633" s="150"/>
      <c r="D633" s="150"/>
      <c r="E633" s="150"/>
      <c r="F633" s="150"/>
      <c r="G633" s="150"/>
      <c r="I633" s="150"/>
      <c r="J633" s="150"/>
      <c r="K633" s="150"/>
      <c r="L633" s="150"/>
    </row>
    <row r="634" ht="15.75" customHeight="1">
      <c r="C634" s="150"/>
      <c r="D634" s="150"/>
      <c r="E634" s="150"/>
      <c r="F634" s="150"/>
      <c r="G634" s="150"/>
      <c r="I634" s="150"/>
      <c r="J634" s="150"/>
      <c r="K634" s="150"/>
      <c r="L634" s="150"/>
    </row>
    <row r="635" ht="15.75" customHeight="1">
      <c r="C635" s="150"/>
      <c r="D635" s="150"/>
      <c r="E635" s="150"/>
      <c r="F635" s="150"/>
      <c r="G635" s="150"/>
      <c r="I635" s="150"/>
      <c r="J635" s="150"/>
      <c r="K635" s="150"/>
      <c r="L635" s="150"/>
    </row>
    <row r="636" ht="15.75" customHeight="1">
      <c r="C636" s="150"/>
      <c r="D636" s="150"/>
      <c r="E636" s="150"/>
      <c r="F636" s="150"/>
      <c r="G636" s="150"/>
      <c r="I636" s="150"/>
      <c r="J636" s="150"/>
      <c r="K636" s="150"/>
      <c r="L636" s="150"/>
    </row>
    <row r="637" ht="15.75" customHeight="1">
      <c r="C637" s="150"/>
      <c r="D637" s="150"/>
      <c r="E637" s="150"/>
      <c r="F637" s="150"/>
      <c r="G637" s="150"/>
      <c r="I637" s="150"/>
      <c r="J637" s="150"/>
      <c r="K637" s="150"/>
      <c r="L637" s="150"/>
    </row>
    <row r="638" ht="15.75" customHeight="1">
      <c r="C638" s="150"/>
      <c r="D638" s="150"/>
      <c r="E638" s="150"/>
      <c r="F638" s="150"/>
      <c r="G638" s="150"/>
      <c r="I638" s="150"/>
      <c r="J638" s="150"/>
      <c r="K638" s="150"/>
      <c r="L638" s="150"/>
    </row>
    <row r="639" ht="15.75" customHeight="1">
      <c r="C639" s="150"/>
      <c r="D639" s="150"/>
      <c r="E639" s="150"/>
      <c r="F639" s="150"/>
      <c r="G639" s="150"/>
      <c r="I639" s="150"/>
      <c r="J639" s="150"/>
      <c r="K639" s="150"/>
      <c r="L639" s="150"/>
    </row>
    <row r="640" ht="15.75" customHeight="1">
      <c r="C640" s="150"/>
      <c r="D640" s="150"/>
      <c r="E640" s="150"/>
      <c r="F640" s="150"/>
      <c r="G640" s="150"/>
      <c r="I640" s="150"/>
      <c r="J640" s="150"/>
      <c r="K640" s="150"/>
      <c r="L640" s="150"/>
    </row>
    <row r="641" ht="15.75" customHeight="1">
      <c r="C641" s="150"/>
      <c r="D641" s="150"/>
      <c r="E641" s="150"/>
      <c r="F641" s="150"/>
      <c r="G641" s="150"/>
      <c r="I641" s="150"/>
      <c r="J641" s="150"/>
      <c r="K641" s="150"/>
      <c r="L641" s="150"/>
    </row>
    <row r="642" ht="15.75" customHeight="1">
      <c r="C642" s="150"/>
      <c r="D642" s="150"/>
      <c r="E642" s="150"/>
      <c r="F642" s="150"/>
      <c r="G642" s="150"/>
      <c r="I642" s="150"/>
      <c r="J642" s="150"/>
      <c r="K642" s="150"/>
      <c r="L642" s="150"/>
    </row>
    <row r="643" ht="15.75" customHeight="1">
      <c r="C643" s="150"/>
      <c r="D643" s="150"/>
      <c r="E643" s="150"/>
      <c r="F643" s="150"/>
      <c r="G643" s="150"/>
      <c r="I643" s="150"/>
      <c r="J643" s="150"/>
      <c r="K643" s="150"/>
      <c r="L643" s="150"/>
    </row>
    <row r="644" ht="15.75" customHeight="1">
      <c r="C644" s="150"/>
      <c r="D644" s="150"/>
      <c r="E644" s="150"/>
      <c r="F644" s="150"/>
      <c r="G644" s="150"/>
      <c r="I644" s="150"/>
      <c r="J644" s="150"/>
      <c r="K644" s="150"/>
      <c r="L644" s="150"/>
    </row>
    <row r="645" ht="15.75" customHeight="1">
      <c r="C645" s="150"/>
      <c r="D645" s="150"/>
      <c r="E645" s="150"/>
      <c r="F645" s="150"/>
      <c r="G645" s="150"/>
      <c r="I645" s="150"/>
      <c r="J645" s="150"/>
      <c r="K645" s="150"/>
      <c r="L645" s="150"/>
    </row>
    <row r="646" ht="15.75" customHeight="1">
      <c r="C646" s="150"/>
      <c r="D646" s="150"/>
      <c r="E646" s="150"/>
      <c r="F646" s="150"/>
      <c r="G646" s="150"/>
      <c r="I646" s="150"/>
      <c r="J646" s="150"/>
      <c r="K646" s="150"/>
      <c r="L646" s="150"/>
    </row>
    <row r="647" ht="15.75" customHeight="1">
      <c r="C647" s="150"/>
      <c r="D647" s="150"/>
      <c r="E647" s="150"/>
      <c r="F647" s="150"/>
      <c r="G647" s="150"/>
      <c r="I647" s="150"/>
      <c r="J647" s="150"/>
      <c r="K647" s="150"/>
      <c r="L647" s="150"/>
    </row>
    <row r="648" ht="15.75" customHeight="1">
      <c r="C648" s="150"/>
      <c r="D648" s="150"/>
      <c r="E648" s="150"/>
      <c r="F648" s="150"/>
      <c r="G648" s="150"/>
      <c r="I648" s="150"/>
      <c r="J648" s="150"/>
      <c r="K648" s="150"/>
      <c r="L648" s="150"/>
    </row>
    <row r="649" ht="15.75" customHeight="1">
      <c r="C649" s="150"/>
      <c r="D649" s="150"/>
      <c r="E649" s="150"/>
      <c r="F649" s="150"/>
      <c r="G649" s="150"/>
      <c r="I649" s="150"/>
      <c r="J649" s="150"/>
      <c r="K649" s="150"/>
      <c r="L649" s="150"/>
    </row>
    <row r="650" ht="15.75" customHeight="1">
      <c r="C650" s="150"/>
      <c r="D650" s="150"/>
      <c r="E650" s="150"/>
      <c r="F650" s="150"/>
      <c r="G650" s="150"/>
      <c r="I650" s="150"/>
      <c r="J650" s="150"/>
      <c r="K650" s="150"/>
      <c r="L650" s="150"/>
    </row>
    <row r="651" ht="15.75" customHeight="1">
      <c r="C651" s="150"/>
      <c r="D651" s="150"/>
      <c r="E651" s="150"/>
      <c r="F651" s="150"/>
      <c r="G651" s="150"/>
      <c r="I651" s="150"/>
      <c r="J651" s="150"/>
      <c r="K651" s="150"/>
      <c r="L651" s="150"/>
    </row>
    <row r="652" ht="15.75" customHeight="1">
      <c r="C652" s="150"/>
      <c r="D652" s="150"/>
      <c r="E652" s="150"/>
      <c r="F652" s="150"/>
      <c r="G652" s="150"/>
      <c r="I652" s="150"/>
      <c r="J652" s="150"/>
      <c r="K652" s="150"/>
      <c r="L652" s="150"/>
    </row>
    <row r="653" ht="15.75" customHeight="1">
      <c r="C653" s="150"/>
      <c r="D653" s="150"/>
      <c r="E653" s="150"/>
      <c r="F653" s="150"/>
      <c r="G653" s="150"/>
      <c r="I653" s="150"/>
      <c r="J653" s="150"/>
      <c r="K653" s="150"/>
      <c r="L653" s="150"/>
    </row>
    <row r="654" ht="15.75" customHeight="1">
      <c r="C654" s="150"/>
      <c r="D654" s="150"/>
      <c r="E654" s="150"/>
      <c r="F654" s="150"/>
      <c r="G654" s="150"/>
      <c r="I654" s="150"/>
      <c r="J654" s="150"/>
      <c r="K654" s="150"/>
      <c r="L654" s="150"/>
    </row>
    <row r="655" ht="15.75" customHeight="1">
      <c r="C655" s="150"/>
      <c r="D655" s="150"/>
      <c r="E655" s="150"/>
      <c r="F655" s="150"/>
      <c r="G655" s="150"/>
      <c r="I655" s="150"/>
      <c r="J655" s="150"/>
      <c r="K655" s="150"/>
      <c r="L655" s="150"/>
    </row>
    <row r="656" ht="15.75" customHeight="1">
      <c r="C656" s="150"/>
      <c r="D656" s="150"/>
      <c r="E656" s="150"/>
      <c r="F656" s="150"/>
      <c r="G656" s="150"/>
      <c r="I656" s="150"/>
      <c r="J656" s="150"/>
      <c r="K656" s="150"/>
      <c r="L656" s="150"/>
    </row>
    <row r="657" ht="15.75" customHeight="1">
      <c r="C657" s="150"/>
      <c r="D657" s="150"/>
      <c r="E657" s="150"/>
      <c r="F657" s="150"/>
      <c r="G657" s="150"/>
      <c r="I657" s="150"/>
      <c r="J657" s="150"/>
      <c r="K657" s="150"/>
      <c r="L657" s="150"/>
    </row>
    <row r="658" ht="15.75" customHeight="1">
      <c r="C658" s="150"/>
      <c r="D658" s="150"/>
      <c r="E658" s="150"/>
      <c r="F658" s="150"/>
      <c r="G658" s="150"/>
      <c r="I658" s="150"/>
      <c r="J658" s="150"/>
      <c r="K658" s="150"/>
      <c r="L658" s="150"/>
    </row>
    <row r="659" ht="15.75" customHeight="1">
      <c r="C659" s="150"/>
      <c r="D659" s="150"/>
      <c r="E659" s="150"/>
      <c r="F659" s="150"/>
      <c r="G659" s="150"/>
      <c r="I659" s="150"/>
      <c r="J659" s="150"/>
      <c r="K659" s="150"/>
      <c r="L659" s="150"/>
    </row>
    <row r="660" ht="15.75" customHeight="1">
      <c r="C660" s="150"/>
      <c r="D660" s="150"/>
      <c r="E660" s="150"/>
      <c r="F660" s="150"/>
      <c r="G660" s="150"/>
      <c r="I660" s="150"/>
      <c r="J660" s="150"/>
      <c r="K660" s="150"/>
      <c r="L660" s="150"/>
    </row>
    <row r="661" ht="15.75" customHeight="1">
      <c r="C661" s="150"/>
      <c r="D661" s="150"/>
      <c r="E661" s="150"/>
      <c r="F661" s="150"/>
      <c r="G661" s="150"/>
      <c r="I661" s="150"/>
      <c r="J661" s="150"/>
      <c r="K661" s="150"/>
      <c r="L661" s="150"/>
    </row>
    <row r="662" ht="15.75" customHeight="1">
      <c r="C662" s="150"/>
      <c r="D662" s="150"/>
      <c r="E662" s="150"/>
      <c r="F662" s="150"/>
      <c r="G662" s="150"/>
      <c r="I662" s="150"/>
      <c r="J662" s="150"/>
      <c r="K662" s="150"/>
      <c r="L662" s="150"/>
    </row>
    <row r="663" ht="15.75" customHeight="1">
      <c r="C663" s="150"/>
      <c r="D663" s="150"/>
      <c r="E663" s="150"/>
      <c r="F663" s="150"/>
      <c r="G663" s="150"/>
      <c r="I663" s="150"/>
      <c r="J663" s="150"/>
      <c r="K663" s="150"/>
      <c r="L663" s="150"/>
    </row>
    <row r="664" ht="15.75" customHeight="1">
      <c r="C664" s="150"/>
      <c r="D664" s="150"/>
      <c r="E664" s="150"/>
      <c r="F664" s="150"/>
      <c r="G664" s="150"/>
      <c r="I664" s="150"/>
      <c r="J664" s="150"/>
      <c r="K664" s="150"/>
      <c r="L664" s="150"/>
    </row>
    <row r="665" ht="15.75" customHeight="1">
      <c r="C665" s="150"/>
      <c r="D665" s="150"/>
      <c r="E665" s="150"/>
      <c r="F665" s="150"/>
      <c r="G665" s="150"/>
      <c r="I665" s="150"/>
      <c r="J665" s="150"/>
      <c r="K665" s="150"/>
      <c r="L665" s="150"/>
    </row>
    <row r="666" ht="15.75" customHeight="1">
      <c r="C666" s="150"/>
      <c r="D666" s="150"/>
      <c r="E666" s="150"/>
      <c r="F666" s="150"/>
      <c r="G666" s="150"/>
      <c r="I666" s="150"/>
      <c r="J666" s="150"/>
      <c r="K666" s="150"/>
      <c r="L666" s="150"/>
    </row>
    <row r="667" ht="15.75" customHeight="1">
      <c r="C667" s="150"/>
      <c r="D667" s="150"/>
      <c r="E667" s="150"/>
      <c r="F667" s="150"/>
      <c r="G667" s="150"/>
      <c r="I667" s="150"/>
      <c r="J667" s="150"/>
      <c r="K667" s="150"/>
      <c r="L667" s="150"/>
    </row>
    <row r="668" ht="15.75" customHeight="1">
      <c r="C668" s="150"/>
      <c r="D668" s="150"/>
      <c r="E668" s="150"/>
      <c r="F668" s="150"/>
      <c r="G668" s="150"/>
      <c r="I668" s="150"/>
      <c r="J668" s="150"/>
      <c r="K668" s="150"/>
      <c r="L668" s="150"/>
    </row>
    <row r="669" ht="15.75" customHeight="1">
      <c r="C669" s="150"/>
      <c r="D669" s="150"/>
      <c r="E669" s="150"/>
      <c r="F669" s="150"/>
      <c r="G669" s="150"/>
      <c r="I669" s="150"/>
      <c r="J669" s="150"/>
      <c r="K669" s="150"/>
      <c r="L669" s="150"/>
    </row>
    <row r="670" ht="15.75" customHeight="1">
      <c r="C670" s="150"/>
      <c r="D670" s="150"/>
      <c r="E670" s="150"/>
      <c r="F670" s="150"/>
      <c r="G670" s="150"/>
      <c r="I670" s="150"/>
      <c r="J670" s="150"/>
      <c r="K670" s="150"/>
      <c r="L670" s="150"/>
    </row>
    <row r="671" ht="15.75" customHeight="1">
      <c r="C671" s="150"/>
      <c r="D671" s="150"/>
      <c r="E671" s="150"/>
      <c r="F671" s="150"/>
      <c r="G671" s="150"/>
      <c r="I671" s="150"/>
      <c r="J671" s="150"/>
      <c r="K671" s="150"/>
      <c r="L671" s="150"/>
    </row>
    <row r="672" ht="15.75" customHeight="1">
      <c r="C672" s="150"/>
      <c r="D672" s="150"/>
      <c r="E672" s="150"/>
      <c r="F672" s="150"/>
      <c r="G672" s="150"/>
      <c r="I672" s="150"/>
      <c r="J672" s="150"/>
      <c r="K672" s="150"/>
      <c r="L672" s="150"/>
    </row>
    <row r="673" ht="15.75" customHeight="1">
      <c r="C673" s="150"/>
      <c r="D673" s="150"/>
      <c r="E673" s="150"/>
      <c r="F673" s="150"/>
      <c r="G673" s="150"/>
      <c r="I673" s="150"/>
      <c r="J673" s="150"/>
      <c r="K673" s="150"/>
      <c r="L673" s="150"/>
    </row>
    <row r="674" ht="15.75" customHeight="1">
      <c r="C674" s="150"/>
      <c r="D674" s="150"/>
      <c r="E674" s="150"/>
      <c r="F674" s="150"/>
      <c r="G674" s="150"/>
      <c r="I674" s="150"/>
      <c r="J674" s="150"/>
      <c r="K674" s="150"/>
      <c r="L674" s="150"/>
    </row>
    <row r="675" ht="15.75" customHeight="1">
      <c r="C675" s="150"/>
      <c r="D675" s="150"/>
      <c r="E675" s="150"/>
      <c r="F675" s="150"/>
      <c r="G675" s="150"/>
      <c r="I675" s="150"/>
      <c r="J675" s="150"/>
      <c r="K675" s="150"/>
      <c r="L675" s="150"/>
    </row>
    <row r="676" ht="15.75" customHeight="1">
      <c r="C676" s="150"/>
      <c r="D676" s="150"/>
      <c r="E676" s="150"/>
      <c r="F676" s="150"/>
      <c r="G676" s="150"/>
      <c r="I676" s="150"/>
      <c r="J676" s="150"/>
      <c r="K676" s="150"/>
      <c r="L676" s="150"/>
    </row>
    <row r="677" ht="15.75" customHeight="1">
      <c r="C677" s="150"/>
      <c r="D677" s="150"/>
      <c r="E677" s="150"/>
      <c r="F677" s="150"/>
      <c r="G677" s="150"/>
      <c r="I677" s="150"/>
      <c r="J677" s="150"/>
      <c r="K677" s="150"/>
      <c r="L677" s="150"/>
    </row>
    <row r="678" ht="15.75" customHeight="1">
      <c r="C678" s="150"/>
      <c r="D678" s="150"/>
      <c r="E678" s="150"/>
      <c r="F678" s="150"/>
      <c r="G678" s="150"/>
      <c r="I678" s="150"/>
      <c r="J678" s="150"/>
      <c r="K678" s="150"/>
      <c r="L678" s="150"/>
    </row>
    <row r="679" ht="15.75" customHeight="1">
      <c r="C679" s="150"/>
      <c r="D679" s="150"/>
      <c r="E679" s="150"/>
      <c r="F679" s="150"/>
      <c r="G679" s="150"/>
      <c r="I679" s="150"/>
      <c r="J679" s="150"/>
      <c r="K679" s="150"/>
      <c r="L679" s="150"/>
    </row>
    <row r="680" ht="15.75" customHeight="1">
      <c r="C680" s="150"/>
      <c r="D680" s="150"/>
      <c r="E680" s="150"/>
      <c r="F680" s="150"/>
      <c r="G680" s="150"/>
      <c r="I680" s="150"/>
      <c r="J680" s="150"/>
      <c r="K680" s="150"/>
      <c r="L680" s="150"/>
    </row>
    <row r="681" ht="15.75" customHeight="1">
      <c r="C681" s="150"/>
      <c r="D681" s="150"/>
      <c r="E681" s="150"/>
      <c r="F681" s="150"/>
      <c r="G681" s="150"/>
      <c r="I681" s="150"/>
      <c r="J681" s="150"/>
      <c r="K681" s="150"/>
      <c r="L681" s="150"/>
    </row>
    <row r="682" ht="15.75" customHeight="1">
      <c r="C682" s="150"/>
      <c r="D682" s="150"/>
      <c r="E682" s="150"/>
      <c r="F682" s="150"/>
      <c r="G682" s="150"/>
      <c r="I682" s="150"/>
      <c r="J682" s="150"/>
      <c r="K682" s="150"/>
      <c r="L682" s="150"/>
    </row>
    <row r="683" ht="15.75" customHeight="1">
      <c r="C683" s="150"/>
      <c r="D683" s="150"/>
      <c r="E683" s="150"/>
      <c r="F683" s="150"/>
      <c r="G683" s="150"/>
      <c r="I683" s="150"/>
      <c r="J683" s="150"/>
      <c r="K683" s="150"/>
      <c r="L683" s="150"/>
    </row>
    <row r="684" ht="15.75" customHeight="1">
      <c r="C684" s="150"/>
      <c r="D684" s="150"/>
      <c r="E684" s="150"/>
      <c r="F684" s="150"/>
      <c r="G684" s="150"/>
      <c r="I684" s="150"/>
      <c r="J684" s="150"/>
      <c r="K684" s="150"/>
      <c r="L684" s="150"/>
    </row>
    <row r="685" ht="15.75" customHeight="1">
      <c r="C685" s="150"/>
      <c r="D685" s="150"/>
      <c r="E685" s="150"/>
      <c r="F685" s="150"/>
      <c r="G685" s="150"/>
      <c r="I685" s="150"/>
      <c r="J685" s="150"/>
      <c r="K685" s="150"/>
      <c r="L685" s="150"/>
    </row>
    <row r="686" ht="15.75" customHeight="1">
      <c r="C686" s="150"/>
      <c r="D686" s="150"/>
      <c r="E686" s="150"/>
      <c r="F686" s="150"/>
      <c r="G686" s="150"/>
      <c r="I686" s="150"/>
      <c r="J686" s="150"/>
      <c r="K686" s="150"/>
      <c r="L686" s="150"/>
    </row>
    <row r="687" ht="15.75" customHeight="1">
      <c r="C687" s="150"/>
      <c r="D687" s="150"/>
      <c r="E687" s="150"/>
      <c r="F687" s="150"/>
      <c r="G687" s="150"/>
      <c r="I687" s="150"/>
      <c r="J687" s="150"/>
      <c r="K687" s="150"/>
      <c r="L687" s="150"/>
    </row>
    <row r="688" ht="15.75" customHeight="1">
      <c r="C688" s="150"/>
      <c r="D688" s="150"/>
      <c r="E688" s="150"/>
      <c r="F688" s="150"/>
      <c r="G688" s="150"/>
      <c r="I688" s="150"/>
      <c r="J688" s="150"/>
      <c r="K688" s="150"/>
      <c r="L688" s="150"/>
    </row>
    <row r="689" ht="15.75" customHeight="1">
      <c r="C689" s="150"/>
      <c r="D689" s="150"/>
      <c r="E689" s="150"/>
      <c r="F689" s="150"/>
      <c r="G689" s="150"/>
      <c r="I689" s="150"/>
      <c r="J689" s="150"/>
      <c r="K689" s="150"/>
      <c r="L689" s="150"/>
    </row>
    <row r="690" ht="15.75" customHeight="1">
      <c r="C690" s="150"/>
      <c r="D690" s="150"/>
      <c r="E690" s="150"/>
      <c r="F690" s="150"/>
      <c r="G690" s="150"/>
      <c r="I690" s="150"/>
      <c r="J690" s="150"/>
      <c r="K690" s="150"/>
      <c r="L690" s="150"/>
    </row>
    <row r="691" ht="15.75" customHeight="1">
      <c r="C691" s="150"/>
      <c r="D691" s="150"/>
      <c r="E691" s="150"/>
      <c r="F691" s="150"/>
      <c r="G691" s="150"/>
      <c r="I691" s="150"/>
      <c r="J691" s="150"/>
      <c r="K691" s="150"/>
      <c r="L691" s="150"/>
    </row>
    <row r="692" ht="15.75" customHeight="1">
      <c r="C692" s="150"/>
      <c r="D692" s="150"/>
      <c r="E692" s="150"/>
      <c r="F692" s="150"/>
      <c r="G692" s="150"/>
      <c r="I692" s="150"/>
      <c r="J692" s="150"/>
      <c r="K692" s="150"/>
      <c r="L692" s="150"/>
    </row>
    <row r="693" ht="15.75" customHeight="1">
      <c r="C693" s="150"/>
      <c r="D693" s="150"/>
      <c r="E693" s="150"/>
      <c r="F693" s="150"/>
      <c r="G693" s="150"/>
      <c r="I693" s="150"/>
      <c r="J693" s="150"/>
      <c r="K693" s="150"/>
      <c r="L693" s="150"/>
    </row>
    <row r="694" ht="15.75" customHeight="1">
      <c r="C694" s="150"/>
      <c r="D694" s="150"/>
      <c r="E694" s="150"/>
      <c r="F694" s="150"/>
      <c r="G694" s="150"/>
      <c r="I694" s="150"/>
      <c r="J694" s="150"/>
      <c r="K694" s="150"/>
      <c r="L694" s="150"/>
    </row>
    <row r="695" ht="15.75" customHeight="1">
      <c r="C695" s="150"/>
      <c r="D695" s="150"/>
      <c r="E695" s="150"/>
      <c r="F695" s="150"/>
      <c r="G695" s="150"/>
      <c r="I695" s="150"/>
      <c r="J695" s="150"/>
      <c r="K695" s="150"/>
      <c r="L695" s="150"/>
    </row>
    <row r="696" ht="15.75" customHeight="1">
      <c r="C696" s="150"/>
      <c r="D696" s="150"/>
      <c r="E696" s="150"/>
      <c r="F696" s="150"/>
      <c r="G696" s="150"/>
      <c r="I696" s="150"/>
      <c r="J696" s="150"/>
      <c r="K696" s="150"/>
      <c r="L696" s="150"/>
    </row>
    <row r="697" ht="15.75" customHeight="1">
      <c r="C697" s="150"/>
      <c r="D697" s="150"/>
      <c r="E697" s="150"/>
      <c r="F697" s="150"/>
      <c r="G697" s="150"/>
      <c r="I697" s="150"/>
      <c r="J697" s="150"/>
      <c r="K697" s="150"/>
      <c r="L697" s="150"/>
    </row>
    <row r="698" ht="15.75" customHeight="1">
      <c r="C698" s="150"/>
      <c r="D698" s="150"/>
      <c r="E698" s="150"/>
      <c r="F698" s="150"/>
      <c r="G698" s="150"/>
      <c r="I698" s="150"/>
      <c r="J698" s="150"/>
      <c r="K698" s="150"/>
      <c r="L698" s="150"/>
    </row>
    <row r="699" ht="15.75" customHeight="1">
      <c r="C699" s="150"/>
      <c r="D699" s="150"/>
      <c r="E699" s="150"/>
      <c r="F699" s="150"/>
      <c r="G699" s="150"/>
      <c r="I699" s="150"/>
      <c r="J699" s="150"/>
      <c r="K699" s="150"/>
      <c r="L699" s="150"/>
    </row>
    <row r="700" ht="15.75" customHeight="1">
      <c r="C700" s="150"/>
      <c r="D700" s="150"/>
      <c r="E700" s="150"/>
      <c r="F700" s="150"/>
      <c r="G700" s="150"/>
      <c r="I700" s="150"/>
      <c r="J700" s="150"/>
      <c r="K700" s="150"/>
      <c r="L700" s="150"/>
    </row>
    <row r="701" ht="15.75" customHeight="1">
      <c r="C701" s="150"/>
      <c r="D701" s="150"/>
      <c r="E701" s="150"/>
      <c r="F701" s="150"/>
      <c r="G701" s="150"/>
      <c r="I701" s="150"/>
      <c r="J701" s="150"/>
      <c r="K701" s="150"/>
      <c r="L701" s="150"/>
    </row>
    <row r="702" ht="15.75" customHeight="1">
      <c r="C702" s="150"/>
      <c r="D702" s="150"/>
      <c r="E702" s="150"/>
      <c r="F702" s="150"/>
      <c r="G702" s="150"/>
      <c r="I702" s="150"/>
      <c r="J702" s="150"/>
      <c r="K702" s="150"/>
      <c r="L702" s="150"/>
    </row>
    <row r="703" ht="15.75" customHeight="1">
      <c r="C703" s="150"/>
      <c r="D703" s="150"/>
      <c r="E703" s="150"/>
      <c r="F703" s="150"/>
      <c r="G703" s="150"/>
      <c r="I703" s="150"/>
      <c r="J703" s="150"/>
      <c r="K703" s="150"/>
      <c r="L703" s="150"/>
    </row>
    <row r="704" ht="15.75" customHeight="1">
      <c r="C704" s="150"/>
      <c r="D704" s="150"/>
      <c r="E704" s="150"/>
      <c r="F704" s="150"/>
      <c r="G704" s="150"/>
      <c r="I704" s="150"/>
      <c r="J704" s="150"/>
      <c r="K704" s="150"/>
      <c r="L704" s="150"/>
    </row>
    <row r="705" ht="15.75" customHeight="1">
      <c r="C705" s="150"/>
      <c r="D705" s="150"/>
      <c r="E705" s="150"/>
      <c r="F705" s="150"/>
      <c r="G705" s="150"/>
      <c r="I705" s="150"/>
      <c r="J705" s="150"/>
      <c r="K705" s="150"/>
      <c r="L705" s="150"/>
    </row>
    <row r="706" ht="15.75" customHeight="1">
      <c r="C706" s="150"/>
      <c r="D706" s="150"/>
      <c r="E706" s="150"/>
      <c r="F706" s="150"/>
      <c r="G706" s="150"/>
      <c r="I706" s="150"/>
      <c r="J706" s="150"/>
      <c r="K706" s="150"/>
      <c r="L706" s="150"/>
    </row>
    <row r="707" ht="15.75" customHeight="1">
      <c r="C707" s="150"/>
      <c r="D707" s="150"/>
      <c r="E707" s="150"/>
      <c r="F707" s="150"/>
      <c r="G707" s="150"/>
      <c r="I707" s="150"/>
      <c r="J707" s="150"/>
      <c r="K707" s="150"/>
      <c r="L707" s="150"/>
    </row>
    <row r="708" ht="15.75" customHeight="1">
      <c r="C708" s="150"/>
      <c r="D708" s="150"/>
      <c r="E708" s="150"/>
      <c r="F708" s="150"/>
      <c r="G708" s="150"/>
      <c r="I708" s="150"/>
      <c r="J708" s="150"/>
      <c r="K708" s="150"/>
      <c r="L708" s="150"/>
    </row>
    <row r="709" ht="15.75" customHeight="1">
      <c r="C709" s="150"/>
      <c r="D709" s="150"/>
      <c r="E709" s="150"/>
      <c r="F709" s="150"/>
      <c r="G709" s="150"/>
      <c r="I709" s="150"/>
      <c r="J709" s="150"/>
      <c r="K709" s="150"/>
      <c r="L709" s="150"/>
    </row>
    <row r="710" ht="15.75" customHeight="1">
      <c r="C710" s="150"/>
      <c r="D710" s="150"/>
      <c r="E710" s="150"/>
      <c r="F710" s="150"/>
      <c r="G710" s="150"/>
      <c r="I710" s="150"/>
      <c r="J710" s="150"/>
      <c r="K710" s="150"/>
      <c r="L710" s="150"/>
    </row>
    <row r="711" ht="15.75" customHeight="1">
      <c r="C711" s="150"/>
      <c r="D711" s="150"/>
      <c r="E711" s="150"/>
      <c r="F711" s="150"/>
      <c r="G711" s="150"/>
      <c r="I711" s="150"/>
      <c r="J711" s="150"/>
      <c r="K711" s="150"/>
      <c r="L711" s="150"/>
    </row>
    <row r="712" ht="15.75" customHeight="1">
      <c r="C712" s="150"/>
      <c r="D712" s="150"/>
      <c r="E712" s="150"/>
      <c r="F712" s="150"/>
      <c r="G712" s="150"/>
      <c r="I712" s="150"/>
      <c r="J712" s="150"/>
      <c r="K712" s="150"/>
      <c r="L712" s="150"/>
    </row>
    <row r="713" ht="15.75" customHeight="1">
      <c r="C713" s="150"/>
      <c r="D713" s="150"/>
      <c r="E713" s="150"/>
      <c r="F713" s="150"/>
      <c r="G713" s="150"/>
      <c r="I713" s="150"/>
      <c r="J713" s="150"/>
      <c r="K713" s="150"/>
      <c r="L713" s="150"/>
    </row>
    <row r="714" ht="15.75" customHeight="1">
      <c r="C714" s="150"/>
      <c r="D714" s="150"/>
      <c r="E714" s="150"/>
      <c r="F714" s="150"/>
      <c r="G714" s="150"/>
      <c r="I714" s="150"/>
      <c r="J714" s="150"/>
      <c r="K714" s="150"/>
      <c r="L714" s="150"/>
    </row>
    <row r="715" ht="15.75" customHeight="1">
      <c r="C715" s="150"/>
      <c r="D715" s="150"/>
      <c r="E715" s="150"/>
      <c r="F715" s="150"/>
      <c r="G715" s="150"/>
      <c r="I715" s="150"/>
      <c r="J715" s="150"/>
      <c r="K715" s="150"/>
      <c r="L715" s="150"/>
    </row>
    <row r="716" ht="15.75" customHeight="1">
      <c r="C716" s="150"/>
      <c r="D716" s="150"/>
      <c r="E716" s="150"/>
      <c r="F716" s="150"/>
      <c r="G716" s="150"/>
      <c r="I716" s="150"/>
      <c r="J716" s="150"/>
      <c r="K716" s="150"/>
      <c r="L716" s="150"/>
    </row>
    <row r="717" ht="15.75" customHeight="1">
      <c r="C717" s="150"/>
      <c r="D717" s="150"/>
      <c r="E717" s="150"/>
      <c r="F717" s="150"/>
      <c r="G717" s="150"/>
      <c r="I717" s="150"/>
      <c r="J717" s="150"/>
      <c r="K717" s="150"/>
      <c r="L717" s="150"/>
    </row>
    <row r="718" ht="15.75" customHeight="1">
      <c r="C718" s="150"/>
      <c r="D718" s="150"/>
      <c r="E718" s="150"/>
      <c r="F718" s="150"/>
      <c r="G718" s="150"/>
      <c r="I718" s="150"/>
      <c r="J718" s="150"/>
      <c r="K718" s="150"/>
      <c r="L718" s="150"/>
    </row>
    <row r="719" ht="15.75" customHeight="1">
      <c r="C719" s="150"/>
      <c r="D719" s="150"/>
      <c r="E719" s="150"/>
      <c r="F719" s="150"/>
      <c r="G719" s="150"/>
      <c r="I719" s="150"/>
      <c r="J719" s="150"/>
      <c r="K719" s="150"/>
      <c r="L719" s="150"/>
    </row>
    <row r="720" ht="15.75" customHeight="1">
      <c r="C720" s="150"/>
      <c r="D720" s="150"/>
      <c r="E720" s="150"/>
      <c r="F720" s="150"/>
      <c r="G720" s="150"/>
      <c r="I720" s="150"/>
      <c r="J720" s="150"/>
      <c r="K720" s="150"/>
      <c r="L720" s="150"/>
    </row>
    <row r="721" ht="15.75" customHeight="1">
      <c r="C721" s="150"/>
      <c r="D721" s="150"/>
      <c r="E721" s="150"/>
      <c r="F721" s="150"/>
      <c r="G721" s="150"/>
      <c r="I721" s="150"/>
      <c r="J721" s="150"/>
      <c r="K721" s="150"/>
      <c r="L721" s="150"/>
    </row>
    <row r="722" ht="15.75" customHeight="1">
      <c r="C722" s="150"/>
      <c r="D722" s="150"/>
      <c r="E722" s="150"/>
      <c r="F722" s="150"/>
      <c r="G722" s="150"/>
      <c r="I722" s="150"/>
      <c r="J722" s="150"/>
      <c r="K722" s="150"/>
      <c r="L722" s="150"/>
    </row>
    <row r="723" ht="15.75" customHeight="1">
      <c r="C723" s="150"/>
      <c r="D723" s="150"/>
      <c r="E723" s="150"/>
      <c r="F723" s="150"/>
      <c r="G723" s="150"/>
      <c r="I723" s="150"/>
      <c r="J723" s="150"/>
      <c r="K723" s="150"/>
      <c r="L723" s="150"/>
    </row>
    <row r="724" ht="15.75" customHeight="1">
      <c r="C724" s="150"/>
      <c r="D724" s="150"/>
      <c r="E724" s="150"/>
      <c r="F724" s="150"/>
      <c r="G724" s="150"/>
      <c r="I724" s="150"/>
      <c r="J724" s="150"/>
      <c r="K724" s="150"/>
      <c r="L724" s="150"/>
    </row>
    <row r="725" ht="15.75" customHeight="1">
      <c r="C725" s="150"/>
      <c r="D725" s="150"/>
      <c r="E725" s="150"/>
      <c r="F725" s="150"/>
      <c r="G725" s="150"/>
      <c r="I725" s="150"/>
      <c r="J725" s="150"/>
      <c r="K725" s="150"/>
      <c r="L725" s="150"/>
    </row>
    <row r="726" ht="15.75" customHeight="1">
      <c r="C726" s="150"/>
      <c r="D726" s="150"/>
      <c r="E726" s="150"/>
      <c r="F726" s="150"/>
      <c r="G726" s="150"/>
      <c r="I726" s="150"/>
      <c r="J726" s="150"/>
      <c r="K726" s="150"/>
      <c r="L726" s="150"/>
    </row>
    <row r="727" ht="15.75" customHeight="1">
      <c r="C727" s="150"/>
      <c r="D727" s="150"/>
      <c r="E727" s="150"/>
      <c r="F727" s="150"/>
      <c r="G727" s="150"/>
      <c r="I727" s="150"/>
      <c r="J727" s="150"/>
      <c r="K727" s="150"/>
      <c r="L727" s="150"/>
    </row>
    <row r="728" ht="15.75" customHeight="1">
      <c r="C728" s="150"/>
      <c r="D728" s="150"/>
      <c r="E728" s="150"/>
      <c r="F728" s="150"/>
      <c r="G728" s="150"/>
      <c r="I728" s="150"/>
      <c r="J728" s="150"/>
      <c r="K728" s="150"/>
      <c r="L728" s="150"/>
    </row>
    <row r="729" ht="15.75" customHeight="1">
      <c r="C729" s="150"/>
      <c r="D729" s="150"/>
      <c r="E729" s="150"/>
      <c r="F729" s="150"/>
      <c r="G729" s="150"/>
      <c r="I729" s="150"/>
      <c r="J729" s="150"/>
      <c r="K729" s="150"/>
      <c r="L729" s="150"/>
    </row>
    <row r="730" ht="15.75" customHeight="1">
      <c r="C730" s="150"/>
      <c r="D730" s="150"/>
      <c r="E730" s="150"/>
      <c r="F730" s="150"/>
      <c r="G730" s="150"/>
      <c r="I730" s="150"/>
      <c r="J730" s="150"/>
      <c r="K730" s="150"/>
      <c r="L730" s="150"/>
    </row>
    <row r="731" ht="15.75" customHeight="1">
      <c r="C731" s="150"/>
      <c r="D731" s="150"/>
      <c r="E731" s="150"/>
      <c r="F731" s="150"/>
      <c r="G731" s="150"/>
      <c r="I731" s="150"/>
      <c r="J731" s="150"/>
      <c r="K731" s="150"/>
      <c r="L731" s="150"/>
    </row>
    <row r="732" ht="15.75" customHeight="1">
      <c r="C732" s="150"/>
      <c r="D732" s="150"/>
      <c r="E732" s="150"/>
      <c r="F732" s="150"/>
      <c r="G732" s="150"/>
      <c r="I732" s="150"/>
      <c r="J732" s="150"/>
      <c r="K732" s="150"/>
      <c r="L732" s="150"/>
    </row>
    <row r="733" ht="15.75" customHeight="1">
      <c r="C733" s="150"/>
      <c r="D733" s="150"/>
      <c r="E733" s="150"/>
      <c r="F733" s="150"/>
      <c r="G733" s="150"/>
      <c r="I733" s="150"/>
      <c r="J733" s="150"/>
      <c r="K733" s="150"/>
      <c r="L733" s="150"/>
    </row>
    <row r="734" ht="15.75" customHeight="1">
      <c r="C734" s="150"/>
      <c r="D734" s="150"/>
      <c r="E734" s="150"/>
      <c r="F734" s="150"/>
      <c r="G734" s="150"/>
      <c r="I734" s="150"/>
      <c r="J734" s="150"/>
      <c r="K734" s="150"/>
      <c r="L734" s="150"/>
    </row>
    <row r="735" ht="15.75" customHeight="1">
      <c r="C735" s="150"/>
      <c r="D735" s="150"/>
      <c r="E735" s="150"/>
      <c r="F735" s="150"/>
      <c r="G735" s="150"/>
      <c r="I735" s="150"/>
      <c r="J735" s="150"/>
      <c r="K735" s="150"/>
      <c r="L735" s="150"/>
    </row>
    <row r="736" ht="15.75" customHeight="1">
      <c r="C736" s="150"/>
      <c r="D736" s="150"/>
      <c r="E736" s="150"/>
      <c r="F736" s="150"/>
      <c r="G736" s="150"/>
      <c r="I736" s="150"/>
      <c r="J736" s="150"/>
      <c r="K736" s="150"/>
      <c r="L736" s="150"/>
    </row>
    <row r="737" ht="15.75" customHeight="1">
      <c r="C737" s="150"/>
      <c r="D737" s="150"/>
      <c r="E737" s="150"/>
      <c r="F737" s="150"/>
      <c r="G737" s="150"/>
      <c r="I737" s="150"/>
      <c r="J737" s="150"/>
      <c r="K737" s="150"/>
      <c r="L737" s="150"/>
    </row>
    <row r="738" ht="15.75" customHeight="1">
      <c r="C738" s="150"/>
      <c r="D738" s="150"/>
      <c r="E738" s="150"/>
      <c r="F738" s="150"/>
      <c r="G738" s="150"/>
      <c r="I738" s="150"/>
      <c r="J738" s="150"/>
      <c r="K738" s="150"/>
      <c r="L738" s="150"/>
    </row>
    <row r="739" ht="15.75" customHeight="1">
      <c r="C739" s="150"/>
      <c r="D739" s="150"/>
      <c r="E739" s="150"/>
      <c r="F739" s="150"/>
      <c r="G739" s="150"/>
      <c r="I739" s="150"/>
      <c r="J739" s="150"/>
      <c r="K739" s="150"/>
      <c r="L739" s="150"/>
    </row>
    <row r="740" ht="15.75" customHeight="1">
      <c r="C740" s="150"/>
      <c r="D740" s="150"/>
      <c r="E740" s="150"/>
      <c r="F740" s="150"/>
      <c r="G740" s="150"/>
      <c r="I740" s="150"/>
      <c r="J740" s="150"/>
      <c r="K740" s="150"/>
      <c r="L740" s="150"/>
    </row>
    <row r="741" ht="15.75" customHeight="1">
      <c r="C741" s="150"/>
      <c r="D741" s="150"/>
      <c r="E741" s="150"/>
      <c r="F741" s="150"/>
      <c r="G741" s="150"/>
      <c r="I741" s="150"/>
      <c r="J741" s="150"/>
      <c r="K741" s="150"/>
      <c r="L741" s="150"/>
    </row>
    <row r="742" ht="15.75" customHeight="1">
      <c r="C742" s="150"/>
      <c r="D742" s="150"/>
      <c r="E742" s="150"/>
      <c r="F742" s="150"/>
      <c r="G742" s="150"/>
      <c r="I742" s="150"/>
      <c r="J742" s="150"/>
      <c r="K742" s="150"/>
      <c r="L742" s="150"/>
    </row>
    <row r="743" ht="15.75" customHeight="1">
      <c r="C743" s="150"/>
      <c r="D743" s="150"/>
      <c r="E743" s="150"/>
      <c r="F743" s="150"/>
      <c r="G743" s="150"/>
      <c r="I743" s="150"/>
      <c r="J743" s="150"/>
      <c r="K743" s="150"/>
      <c r="L743" s="150"/>
    </row>
    <row r="744" ht="15.75" customHeight="1">
      <c r="C744" s="150"/>
      <c r="D744" s="150"/>
      <c r="E744" s="150"/>
      <c r="F744" s="150"/>
      <c r="G744" s="150"/>
      <c r="I744" s="150"/>
      <c r="J744" s="150"/>
      <c r="K744" s="150"/>
      <c r="L744" s="150"/>
    </row>
    <row r="745" ht="15.75" customHeight="1">
      <c r="C745" s="150"/>
      <c r="D745" s="150"/>
      <c r="E745" s="150"/>
      <c r="F745" s="150"/>
      <c r="G745" s="150"/>
      <c r="I745" s="150"/>
      <c r="J745" s="150"/>
      <c r="K745" s="150"/>
      <c r="L745" s="150"/>
    </row>
    <row r="746" ht="15.75" customHeight="1">
      <c r="C746" s="150"/>
      <c r="D746" s="150"/>
      <c r="E746" s="150"/>
      <c r="F746" s="150"/>
      <c r="G746" s="150"/>
      <c r="I746" s="150"/>
      <c r="J746" s="150"/>
      <c r="K746" s="150"/>
      <c r="L746" s="150"/>
    </row>
    <row r="747" ht="15.75" customHeight="1">
      <c r="C747" s="150"/>
      <c r="D747" s="150"/>
      <c r="E747" s="150"/>
      <c r="F747" s="150"/>
      <c r="G747" s="150"/>
      <c r="I747" s="150"/>
      <c r="J747" s="150"/>
      <c r="K747" s="150"/>
      <c r="L747" s="150"/>
    </row>
    <row r="748" ht="15.75" customHeight="1">
      <c r="C748" s="150"/>
      <c r="D748" s="150"/>
      <c r="E748" s="150"/>
      <c r="F748" s="150"/>
      <c r="G748" s="150"/>
      <c r="I748" s="150"/>
      <c r="J748" s="150"/>
      <c r="K748" s="150"/>
      <c r="L748" s="150"/>
    </row>
    <row r="749" ht="15.75" customHeight="1">
      <c r="C749" s="150"/>
      <c r="D749" s="150"/>
      <c r="E749" s="150"/>
      <c r="F749" s="150"/>
      <c r="G749" s="150"/>
      <c r="I749" s="150"/>
      <c r="J749" s="150"/>
      <c r="K749" s="150"/>
      <c r="L749" s="150"/>
    </row>
    <row r="750" ht="15.75" customHeight="1">
      <c r="C750" s="150"/>
      <c r="D750" s="150"/>
      <c r="E750" s="150"/>
      <c r="F750" s="150"/>
      <c r="G750" s="150"/>
      <c r="I750" s="150"/>
      <c r="J750" s="150"/>
      <c r="K750" s="150"/>
      <c r="L750" s="150"/>
    </row>
    <row r="751" ht="15.75" customHeight="1">
      <c r="C751" s="150"/>
      <c r="D751" s="150"/>
      <c r="E751" s="150"/>
      <c r="F751" s="150"/>
      <c r="G751" s="150"/>
      <c r="I751" s="150"/>
      <c r="J751" s="150"/>
      <c r="K751" s="150"/>
      <c r="L751" s="150"/>
    </row>
    <row r="752" ht="15.75" customHeight="1">
      <c r="C752" s="150"/>
      <c r="D752" s="150"/>
      <c r="E752" s="150"/>
      <c r="F752" s="150"/>
      <c r="G752" s="150"/>
      <c r="I752" s="150"/>
      <c r="J752" s="150"/>
      <c r="K752" s="150"/>
      <c r="L752" s="150"/>
    </row>
    <row r="753" ht="15.75" customHeight="1">
      <c r="C753" s="150"/>
      <c r="D753" s="150"/>
      <c r="E753" s="150"/>
      <c r="F753" s="150"/>
      <c r="G753" s="150"/>
      <c r="I753" s="150"/>
      <c r="J753" s="150"/>
      <c r="K753" s="150"/>
      <c r="L753" s="150"/>
    </row>
    <row r="754" ht="15.75" customHeight="1">
      <c r="C754" s="150"/>
      <c r="D754" s="150"/>
      <c r="E754" s="150"/>
      <c r="F754" s="150"/>
      <c r="G754" s="150"/>
      <c r="I754" s="150"/>
      <c r="J754" s="150"/>
      <c r="K754" s="150"/>
      <c r="L754" s="150"/>
    </row>
    <row r="755" ht="15.75" customHeight="1">
      <c r="C755" s="150"/>
      <c r="D755" s="150"/>
      <c r="E755" s="150"/>
      <c r="F755" s="150"/>
      <c r="G755" s="150"/>
      <c r="I755" s="150"/>
      <c r="J755" s="150"/>
      <c r="K755" s="150"/>
      <c r="L755" s="150"/>
    </row>
    <row r="756" ht="15.75" customHeight="1">
      <c r="C756" s="150"/>
      <c r="D756" s="150"/>
      <c r="E756" s="150"/>
      <c r="F756" s="150"/>
      <c r="G756" s="150"/>
      <c r="I756" s="150"/>
      <c r="J756" s="150"/>
      <c r="K756" s="150"/>
      <c r="L756" s="150"/>
    </row>
    <row r="757" ht="15.75" customHeight="1">
      <c r="C757" s="150"/>
      <c r="D757" s="150"/>
      <c r="E757" s="150"/>
      <c r="F757" s="150"/>
      <c r="G757" s="150"/>
      <c r="I757" s="150"/>
      <c r="J757" s="150"/>
      <c r="K757" s="150"/>
      <c r="L757" s="150"/>
    </row>
    <row r="758" ht="15.75" customHeight="1">
      <c r="C758" s="150"/>
      <c r="D758" s="150"/>
      <c r="E758" s="150"/>
      <c r="F758" s="150"/>
      <c r="G758" s="150"/>
      <c r="I758" s="150"/>
      <c r="J758" s="150"/>
      <c r="K758" s="150"/>
      <c r="L758" s="150"/>
    </row>
    <row r="759" ht="15.75" customHeight="1">
      <c r="C759" s="150"/>
      <c r="D759" s="150"/>
      <c r="E759" s="150"/>
      <c r="F759" s="150"/>
      <c r="G759" s="150"/>
      <c r="I759" s="150"/>
      <c r="J759" s="150"/>
      <c r="K759" s="150"/>
      <c r="L759" s="150"/>
    </row>
    <row r="760" ht="15.75" customHeight="1">
      <c r="C760" s="150"/>
      <c r="D760" s="150"/>
      <c r="E760" s="150"/>
      <c r="F760" s="150"/>
      <c r="G760" s="150"/>
      <c r="I760" s="150"/>
      <c r="J760" s="150"/>
      <c r="K760" s="150"/>
      <c r="L760" s="150"/>
    </row>
    <row r="761" ht="15.75" customHeight="1">
      <c r="C761" s="150"/>
      <c r="D761" s="150"/>
      <c r="E761" s="150"/>
      <c r="F761" s="150"/>
      <c r="G761" s="150"/>
      <c r="I761" s="150"/>
      <c r="J761" s="150"/>
      <c r="K761" s="150"/>
      <c r="L761" s="150"/>
    </row>
    <row r="762" ht="15.75" customHeight="1">
      <c r="C762" s="150"/>
      <c r="D762" s="150"/>
      <c r="E762" s="150"/>
      <c r="F762" s="150"/>
      <c r="G762" s="150"/>
      <c r="I762" s="150"/>
      <c r="J762" s="150"/>
      <c r="K762" s="150"/>
      <c r="L762" s="150"/>
    </row>
    <row r="763" ht="15.75" customHeight="1">
      <c r="C763" s="150"/>
      <c r="D763" s="150"/>
      <c r="E763" s="150"/>
      <c r="F763" s="150"/>
      <c r="G763" s="150"/>
      <c r="I763" s="150"/>
      <c r="J763" s="150"/>
      <c r="K763" s="150"/>
      <c r="L763" s="150"/>
    </row>
    <row r="764" ht="15.75" customHeight="1">
      <c r="C764" s="150"/>
      <c r="D764" s="150"/>
      <c r="E764" s="150"/>
      <c r="F764" s="150"/>
      <c r="G764" s="150"/>
      <c r="I764" s="150"/>
      <c r="J764" s="150"/>
      <c r="K764" s="150"/>
      <c r="L764" s="150"/>
    </row>
    <row r="765" ht="15.75" customHeight="1">
      <c r="C765" s="150"/>
      <c r="D765" s="150"/>
      <c r="E765" s="150"/>
      <c r="F765" s="150"/>
      <c r="G765" s="150"/>
      <c r="I765" s="150"/>
      <c r="J765" s="150"/>
      <c r="K765" s="150"/>
      <c r="L765" s="150"/>
    </row>
    <row r="766" ht="15.75" customHeight="1">
      <c r="C766" s="150"/>
      <c r="D766" s="150"/>
      <c r="E766" s="150"/>
      <c r="F766" s="150"/>
      <c r="G766" s="150"/>
      <c r="I766" s="150"/>
      <c r="J766" s="150"/>
      <c r="K766" s="150"/>
      <c r="L766" s="150"/>
    </row>
    <row r="767" ht="15.75" customHeight="1">
      <c r="C767" s="150"/>
      <c r="D767" s="150"/>
      <c r="E767" s="150"/>
      <c r="F767" s="150"/>
      <c r="G767" s="150"/>
      <c r="I767" s="150"/>
      <c r="J767" s="150"/>
      <c r="K767" s="150"/>
      <c r="L767" s="150"/>
    </row>
    <row r="768" ht="15.75" customHeight="1">
      <c r="C768" s="150"/>
      <c r="D768" s="150"/>
      <c r="E768" s="150"/>
      <c r="F768" s="150"/>
      <c r="G768" s="150"/>
      <c r="I768" s="150"/>
      <c r="J768" s="150"/>
      <c r="K768" s="150"/>
      <c r="L768" s="150"/>
    </row>
    <row r="769" ht="15.75" customHeight="1">
      <c r="C769" s="150"/>
      <c r="D769" s="150"/>
      <c r="E769" s="150"/>
      <c r="F769" s="150"/>
      <c r="G769" s="150"/>
      <c r="I769" s="150"/>
      <c r="J769" s="150"/>
      <c r="K769" s="150"/>
      <c r="L769" s="150"/>
    </row>
    <row r="770" ht="15.75" customHeight="1">
      <c r="C770" s="150"/>
      <c r="D770" s="150"/>
      <c r="E770" s="150"/>
      <c r="F770" s="150"/>
      <c r="G770" s="150"/>
      <c r="I770" s="150"/>
      <c r="J770" s="150"/>
      <c r="K770" s="150"/>
      <c r="L770" s="150"/>
    </row>
    <row r="771" ht="15.75" customHeight="1">
      <c r="C771" s="150"/>
      <c r="D771" s="150"/>
      <c r="E771" s="150"/>
      <c r="F771" s="150"/>
      <c r="G771" s="150"/>
      <c r="I771" s="150"/>
      <c r="J771" s="150"/>
      <c r="K771" s="150"/>
      <c r="L771" s="150"/>
    </row>
    <row r="772" ht="15.75" customHeight="1">
      <c r="C772" s="150"/>
      <c r="D772" s="150"/>
      <c r="E772" s="150"/>
      <c r="F772" s="150"/>
      <c r="G772" s="150"/>
      <c r="I772" s="150"/>
      <c r="J772" s="150"/>
      <c r="K772" s="150"/>
      <c r="L772" s="150"/>
    </row>
    <row r="773" ht="15.75" customHeight="1">
      <c r="C773" s="150"/>
      <c r="D773" s="150"/>
      <c r="E773" s="150"/>
      <c r="F773" s="150"/>
      <c r="G773" s="150"/>
      <c r="I773" s="150"/>
      <c r="J773" s="150"/>
      <c r="K773" s="150"/>
      <c r="L773" s="150"/>
    </row>
    <row r="774" ht="15.75" customHeight="1">
      <c r="C774" s="150"/>
      <c r="D774" s="150"/>
      <c r="E774" s="150"/>
      <c r="F774" s="150"/>
      <c r="G774" s="150"/>
      <c r="I774" s="150"/>
      <c r="J774" s="150"/>
      <c r="K774" s="150"/>
      <c r="L774" s="150"/>
    </row>
    <row r="775" ht="15.75" customHeight="1">
      <c r="C775" s="150"/>
      <c r="D775" s="150"/>
      <c r="E775" s="150"/>
      <c r="F775" s="150"/>
      <c r="G775" s="150"/>
      <c r="I775" s="150"/>
      <c r="J775" s="150"/>
      <c r="K775" s="150"/>
      <c r="L775" s="150"/>
    </row>
    <row r="776" ht="15.75" customHeight="1">
      <c r="C776" s="150"/>
      <c r="D776" s="150"/>
      <c r="E776" s="150"/>
      <c r="F776" s="150"/>
      <c r="G776" s="150"/>
      <c r="I776" s="150"/>
      <c r="J776" s="150"/>
      <c r="K776" s="150"/>
      <c r="L776" s="150"/>
    </row>
    <row r="777" ht="15.75" customHeight="1">
      <c r="C777" s="150"/>
      <c r="D777" s="150"/>
      <c r="E777" s="150"/>
      <c r="F777" s="150"/>
      <c r="G777" s="150"/>
      <c r="I777" s="150"/>
      <c r="J777" s="150"/>
      <c r="K777" s="150"/>
      <c r="L777" s="150"/>
    </row>
    <row r="778" ht="15.75" customHeight="1">
      <c r="C778" s="150"/>
      <c r="D778" s="150"/>
      <c r="E778" s="150"/>
      <c r="F778" s="150"/>
      <c r="G778" s="150"/>
      <c r="I778" s="150"/>
      <c r="J778" s="150"/>
      <c r="K778" s="150"/>
      <c r="L778" s="150"/>
    </row>
    <row r="779" ht="15.75" customHeight="1">
      <c r="C779" s="150"/>
      <c r="D779" s="150"/>
      <c r="E779" s="150"/>
      <c r="F779" s="150"/>
      <c r="G779" s="150"/>
      <c r="I779" s="150"/>
      <c r="J779" s="150"/>
      <c r="K779" s="150"/>
      <c r="L779" s="150"/>
    </row>
    <row r="780" ht="15.75" customHeight="1">
      <c r="C780" s="150"/>
      <c r="D780" s="150"/>
      <c r="E780" s="150"/>
      <c r="F780" s="150"/>
      <c r="G780" s="150"/>
      <c r="I780" s="150"/>
      <c r="J780" s="150"/>
      <c r="K780" s="150"/>
      <c r="L780" s="150"/>
    </row>
    <row r="781" ht="15.75" customHeight="1">
      <c r="C781" s="150"/>
      <c r="D781" s="150"/>
      <c r="E781" s="150"/>
      <c r="F781" s="150"/>
      <c r="G781" s="150"/>
      <c r="I781" s="150"/>
      <c r="J781" s="150"/>
      <c r="K781" s="150"/>
      <c r="L781" s="150"/>
    </row>
    <row r="782" ht="15.75" customHeight="1">
      <c r="C782" s="150"/>
      <c r="D782" s="150"/>
      <c r="E782" s="150"/>
      <c r="F782" s="150"/>
      <c r="G782" s="150"/>
      <c r="I782" s="150"/>
      <c r="J782" s="150"/>
      <c r="K782" s="150"/>
      <c r="L782" s="150"/>
    </row>
    <row r="783" ht="15.75" customHeight="1">
      <c r="C783" s="150"/>
      <c r="D783" s="150"/>
      <c r="E783" s="150"/>
      <c r="F783" s="150"/>
      <c r="G783" s="150"/>
      <c r="I783" s="150"/>
      <c r="J783" s="150"/>
      <c r="K783" s="150"/>
      <c r="L783" s="150"/>
    </row>
    <row r="784" ht="15.75" customHeight="1">
      <c r="C784" s="150"/>
      <c r="D784" s="150"/>
      <c r="E784" s="150"/>
      <c r="F784" s="150"/>
      <c r="G784" s="150"/>
      <c r="I784" s="150"/>
      <c r="J784" s="150"/>
      <c r="K784" s="150"/>
      <c r="L784" s="150"/>
    </row>
    <row r="785" ht="15.75" customHeight="1">
      <c r="C785" s="150"/>
      <c r="D785" s="150"/>
      <c r="E785" s="150"/>
      <c r="F785" s="150"/>
      <c r="G785" s="150"/>
      <c r="I785" s="150"/>
      <c r="J785" s="150"/>
      <c r="K785" s="150"/>
      <c r="L785" s="150"/>
    </row>
    <row r="786" ht="15.75" customHeight="1">
      <c r="C786" s="150"/>
      <c r="D786" s="150"/>
      <c r="E786" s="150"/>
      <c r="F786" s="150"/>
      <c r="G786" s="150"/>
      <c r="I786" s="150"/>
      <c r="J786" s="150"/>
      <c r="K786" s="150"/>
      <c r="L786" s="150"/>
    </row>
    <row r="787" ht="15.75" customHeight="1">
      <c r="C787" s="150"/>
      <c r="D787" s="150"/>
      <c r="E787" s="150"/>
      <c r="F787" s="150"/>
      <c r="G787" s="150"/>
      <c r="I787" s="150"/>
      <c r="J787" s="150"/>
      <c r="K787" s="150"/>
      <c r="L787" s="150"/>
    </row>
    <row r="788" ht="15.75" customHeight="1">
      <c r="C788" s="150"/>
      <c r="D788" s="150"/>
      <c r="E788" s="150"/>
      <c r="F788" s="150"/>
      <c r="G788" s="150"/>
      <c r="I788" s="150"/>
      <c r="J788" s="150"/>
      <c r="K788" s="150"/>
      <c r="L788" s="150"/>
    </row>
    <row r="789" ht="15.75" customHeight="1">
      <c r="C789" s="150"/>
      <c r="D789" s="150"/>
      <c r="E789" s="150"/>
      <c r="F789" s="150"/>
      <c r="G789" s="150"/>
      <c r="I789" s="150"/>
      <c r="J789" s="150"/>
      <c r="K789" s="150"/>
      <c r="L789" s="150"/>
    </row>
    <row r="790" ht="15.75" customHeight="1">
      <c r="C790" s="150"/>
      <c r="D790" s="150"/>
      <c r="E790" s="150"/>
      <c r="F790" s="150"/>
      <c r="G790" s="150"/>
      <c r="I790" s="150"/>
      <c r="J790" s="150"/>
      <c r="K790" s="150"/>
      <c r="L790" s="150"/>
    </row>
    <row r="791" ht="15.75" customHeight="1">
      <c r="C791" s="150"/>
      <c r="D791" s="150"/>
      <c r="E791" s="150"/>
      <c r="F791" s="150"/>
      <c r="G791" s="150"/>
      <c r="I791" s="150"/>
      <c r="J791" s="150"/>
      <c r="K791" s="150"/>
      <c r="L791" s="150"/>
    </row>
    <row r="792" ht="15.75" customHeight="1">
      <c r="C792" s="150"/>
      <c r="D792" s="150"/>
      <c r="E792" s="150"/>
      <c r="F792" s="150"/>
      <c r="G792" s="150"/>
      <c r="I792" s="150"/>
      <c r="J792" s="150"/>
      <c r="K792" s="150"/>
      <c r="L792" s="150"/>
    </row>
    <row r="793" ht="15.75" customHeight="1">
      <c r="C793" s="150"/>
      <c r="D793" s="150"/>
      <c r="E793" s="150"/>
      <c r="F793" s="150"/>
      <c r="G793" s="150"/>
      <c r="I793" s="150"/>
      <c r="J793" s="150"/>
      <c r="K793" s="150"/>
      <c r="L793" s="150"/>
    </row>
    <row r="794" ht="15.75" customHeight="1">
      <c r="C794" s="150"/>
      <c r="D794" s="150"/>
      <c r="E794" s="150"/>
      <c r="F794" s="150"/>
      <c r="G794" s="150"/>
      <c r="I794" s="150"/>
      <c r="J794" s="150"/>
      <c r="K794" s="150"/>
      <c r="L794" s="150"/>
    </row>
    <row r="795" ht="15.75" customHeight="1">
      <c r="C795" s="150"/>
      <c r="D795" s="150"/>
      <c r="E795" s="150"/>
      <c r="F795" s="150"/>
      <c r="G795" s="150"/>
      <c r="I795" s="150"/>
      <c r="J795" s="150"/>
      <c r="K795" s="150"/>
      <c r="L795" s="150"/>
    </row>
    <row r="796" ht="15.75" customHeight="1">
      <c r="C796" s="150"/>
      <c r="D796" s="150"/>
      <c r="E796" s="150"/>
      <c r="F796" s="150"/>
      <c r="G796" s="150"/>
      <c r="I796" s="150"/>
      <c r="J796" s="150"/>
      <c r="K796" s="150"/>
      <c r="L796" s="150"/>
    </row>
    <row r="797" ht="15.75" customHeight="1">
      <c r="C797" s="150"/>
      <c r="D797" s="150"/>
      <c r="E797" s="150"/>
      <c r="F797" s="150"/>
      <c r="G797" s="150"/>
      <c r="I797" s="150"/>
      <c r="J797" s="150"/>
      <c r="K797" s="150"/>
      <c r="L797" s="150"/>
    </row>
    <row r="798" ht="15.75" customHeight="1">
      <c r="C798" s="150"/>
      <c r="D798" s="150"/>
      <c r="E798" s="150"/>
      <c r="F798" s="150"/>
      <c r="G798" s="150"/>
      <c r="I798" s="150"/>
      <c r="J798" s="150"/>
      <c r="K798" s="150"/>
      <c r="L798" s="150"/>
    </row>
    <row r="799" ht="15.75" customHeight="1">
      <c r="C799" s="150"/>
      <c r="D799" s="150"/>
      <c r="E799" s="150"/>
      <c r="F799" s="150"/>
      <c r="G799" s="150"/>
      <c r="I799" s="150"/>
      <c r="J799" s="150"/>
      <c r="K799" s="150"/>
      <c r="L799" s="150"/>
    </row>
    <row r="800" ht="15.75" customHeight="1">
      <c r="C800" s="150"/>
      <c r="D800" s="150"/>
      <c r="E800" s="150"/>
      <c r="F800" s="150"/>
      <c r="G800" s="150"/>
      <c r="I800" s="150"/>
      <c r="J800" s="150"/>
      <c r="K800" s="150"/>
      <c r="L800" s="150"/>
    </row>
    <row r="801" ht="15.75" customHeight="1">
      <c r="C801" s="150"/>
      <c r="D801" s="150"/>
      <c r="E801" s="150"/>
      <c r="F801" s="150"/>
      <c r="G801" s="150"/>
      <c r="I801" s="150"/>
      <c r="J801" s="150"/>
      <c r="K801" s="150"/>
      <c r="L801" s="150"/>
    </row>
    <row r="802" ht="15.75" customHeight="1">
      <c r="C802" s="150"/>
      <c r="D802" s="150"/>
      <c r="E802" s="150"/>
      <c r="F802" s="150"/>
      <c r="G802" s="150"/>
      <c r="I802" s="150"/>
      <c r="J802" s="150"/>
      <c r="K802" s="150"/>
      <c r="L802" s="150"/>
    </row>
    <row r="803" ht="15.75" customHeight="1">
      <c r="C803" s="150"/>
      <c r="D803" s="150"/>
      <c r="E803" s="150"/>
      <c r="F803" s="150"/>
      <c r="G803" s="150"/>
      <c r="I803" s="150"/>
      <c r="J803" s="150"/>
      <c r="K803" s="150"/>
      <c r="L803" s="150"/>
    </row>
    <row r="804" ht="15.75" customHeight="1">
      <c r="C804" s="150"/>
      <c r="D804" s="150"/>
      <c r="E804" s="150"/>
      <c r="F804" s="150"/>
      <c r="G804" s="150"/>
      <c r="I804" s="150"/>
      <c r="J804" s="150"/>
      <c r="K804" s="150"/>
      <c r="L804" s="150"/>
    </row>
    <row r="805" ht="15.75" customHeight="1">
      <c r="C805" s="150"/>
      <c r="D805" s="150"/>
      <c r="E805" s="150"/>
      <c r="F805" s="150"/>
      <c r="G805" s="150"/>
      <c r="I805" s="150"/>
      <c r="J805" s="150"/>
      <c r="K805" s="150"/>
      <c r="L805" s="150"/>
    </row>
    <row r="806" ht="15.75" customHeight="1">
      <c r="C806" s="150"/>
      <c r="D806" s="150"/>
      <c r="E806" s="150"/>
      <c r="F806" s="150"/>
      <c r="G806" s="150"/>
      <c r="I806" s="150"/>
      <c r="J806" s="150"/>
      <c r="K806" s="150"/>
      <c r="L806" s="150"/>
    </row>
    <row r="807" ht="15.75" customHeight="1">
      <c r="C807" s="150"/>
      <c r="D807" s="150"/>
      <c r="E807" s="150"/>
      <c r="F807" s="150"/>
      <c r="G807" s="150"/>
      <c r="I807" s="150"/>
      <c r="J807" s="150"/>
      <c r="K807" s="150"/>
      <c r="L807" s="150"/>
    </row>
    <row r="808" ht="15.75" customHeight="1">
      <c r="C808" s="150"/>
      <c r="D808" s="150"/>
      <c r="E808" s="150"/>
      <c r="F808" s="150"/>
      <c r="G808" s="150"/>
      <c r="I808" s="150"/>
      <c r="J808" s="150"/>
      <c r="K808" s="150"/>
      <c r="L808" s="150"/>
    </row>
    <row r="809" ht="15.75" customHeight="1">
      <c r="C809" s="150"/>
      <c r="D809" s="150"/>
      <c r="E809" s="150"/>
      <c r="F809" s="150"/>
      <c r="G809" s="150"/>
      <c r="I809" s="150"/>
      <c r="J809" s="150"/>
      <c r="K809" s="150"/>
      <c r="L809" s="150"/>
    </row>
    <row r="810" ht="15.75" customHeight="1">
      <c r="C810" s="150"/>
      <c r="D810" s="150"/>
      <c r="E810" s="150"/>
      <c r="F810" s="150"/>
      <c r="G810" s="150"/>
      <c r="I810" s="150"/>
      <c r="J810" s="150"/>
      <c r="K810" s="150"/>
      <c r="L810" s="150"/>
    </row>
    <row r="811" ht="15.75" customHeight="1">
      <c r="C811" s="150"/>
      <c r="D811" s="150"/>
      <c r="E811" s="150"/>
      <c r="F811" s="150"/>
      <c r="G811" s="150"/>
      <c r="I811" s="150"/>
      <c r="J811" s="150"/>
      <c r="K811" s="150"/>
      <c r="L811" s="150"/>
    </row>
    <row r="812" ht="15.75" customHeight="1">
      <c r="C812" s="150"/>
      <c r="D812" s="150"/>
      <c r="E812" s="150"/>
      <c r="F812" s="150"/>
      <c r="G812" s="150"/>
      <c r="I812" s="150"/>
      <c r="J812" s="150"/>
      <c r="K812" s="150"/>
      <c r="L812" s="150"/>
    </row>
    <row r="813" ht="15.75" customHeight="1">
      <c r="C813" s="150"/>
      <c r="D813" s="150"/>
      <c r="E813" s="150"/>
      <c r="F813" s="150"/>
      <c r="G813" s="150"/>
      <c r="I813" s="150"/>
      <c r="J813" s="150"/>
      <c r="K813" s="150"/>
      <c r="L813" s="150"/>
    </row>
    <row r="814" ht="15.75" customHeight="1">
      <c r="C814" s="150"/>
      <c r="D814" s="150"/>
      <c r="E814" s="150"/>
      <c r="F814" s="150"/>
      <c r="G814" s="150"/>
      <c r="I814" s="150"/>
      <c r="J814" s="150"/>
      <c r="K814" s="150"/>
      <c r="L814" s="150"/>
    </row>
    <row r="815" ht="15.75" customHeight="1">
      <c r="C815" s="150"/>
      <c r="D815" s="150"/>
      <c r="E815" s="150"/>
      <c r="F815" s="150"/>
      <c r="G815" s="150"/>
      <c r="I815" s="150"/>
      <c r="J815" s="150"/>
      <c r="K815" s="150"/>
      <c r="L815" s="150"/>
    </row>
    <row r="816" ht="15.75" customHeight="1">
      <c r="C816" s="150"/>
      <c r="D816" s="150"/>
      <c r="E816" s="150"/>
      <c r="F816" s="150"/>
      <c r="G816" s="150"/>
      <c r="I816" s="150"/>
      <c r="J816" s="150"/>
      <c r="K816" s="150"/>
      <c r="L816" s="150"/>
    </row>
    <row r="817" ht="15.75" customHeight="1">
      <c r="C817" s="150"/>
      <c r="D817" s="150"/>
      <c r="E817" s="150"/>
      <c r="F817" s="150"/>
      <c r="G817" s="150"/>
      <c r="I817" s="150"/>
      <c r="J817" s="150"/>
      <c r="K817" s="150"/>
      <c r="L817" s="150"/>
    </row>
    <row r="818" ht="15.75" customHeight="1">
      <c r="C818" s="150"/>
      <c r="D818" s="150"/>
      <c r="E818" s="150"/>
      <c r="F818" s="150"/>
      <c r="G818" s="150"/>
      <c r="I818" s="150"/>
      <c r="J818" s="150"/>
      <c r="K818" s="150"/>
      <c r="L818" s="150"/>
    </row>
    <row r="819" ht="15.75" customHeight="1">
      <c r="C819" s="150"/>
      <c r="D819" s="150"/>
      <c r="E819" s="150"/>
      <c r="F819" s="150"/>
      <c r="G819" s="150"/>
      <c r="I819" s="150"/>
      <c r="J819" s="150"/>
      <c r="K819" s="150"/>
      <c r="L819" s="150"/>
    </row>
    <row r="820" ht="15.75" customHeight="1">
      <c r="C820" s="150"/>
      <c r="D820" s="150"/>
      <c r="E820" s="150"/>
      <c r="F820" s="150"/>
      <c r="G820" s="150"/>
      <c r="I820" s="150"/>
      <c r="J820" s="150"/>
      <c r="K820" s="150"/>
      <c r="L820" s="150"/>
    </row>
    <row r="821" ht="15.75" customHeight="1">
      <c r="C821" s="150"/>
      <c r="D821" s="150"/>
      <c r="E821" s="150"/>
      <c r="F821" s="150"/>
      <c r="G821" s="150"/>
      <c r="I821" s="150"/>
      <c r="J821" s="150"/>
      <c r="K821" s="150"/>
      <c r="L821" s="150"/>
    </row>
    <row r="822" ht="15.75" customHeight="1">
      <c r="C822" s="150"/>
      <c r="D822" s="150"/>
      <c r="E822" s="150"/>
      <c r="F822" s="150"/>
      <c r="G822" s="150"/>
      <c r="I822" s="150"/>
      <c r="J822" s="150"/>
      <c r="K822" s="150"/>
      <c r="L822" s="150"/>
    </row>
    <row r="823" ht="15.75" customHeight="1">
      <c r="C823" s="150"/>
      <c r="D823" s="150"/>
      <c r="E823" s="150"/>
      <c r="F823" s="150"/>
      <c r="G823" s="150"/>
      <c r="I823" s="150"/>
      <c r="J823" s="150"/>
      <c r="K823" s="150"/>
      <c r="L823" s="150"/>
    </row>
    <row r="824" ht="15.75" customHeight="1">
      <c r="C824" s="150"/>
      <c r="D824" s="150"/>
      <c r="E824" s="150"/>
      <c r="F824" s="150"/>
      <c r="G824" s="150"/>
      <c r="I824" s="150"/>
      <c r="J824" s="150"/>
      <c r="K824" s="150"/>
      <c r="L824" s="150"/>
    </row>
    <row r="825" ht="15.75" customHeight="1">
      <c r="C825" s="150"/>
      <c r="D825" s="150"/>
      <c r="E825" s="150"/>
      <c r="F825" s="150"/>
      <c r="G825" s="150"/>
      <c r="I825" s="150"/>
      <c r="J825" s="150"/>
      <c r="K825" s="150"/>
      <c r="L825" s="150"/>
    </row>
    <row r="826" ht="15.75" customHeight="1">
      <c r="C826" s="150"/>
      <c r="D826" s="150"/>
      <c r="E826" s="150"/>
      <c r="F826" s="150"/>
      <c r="G826" s="150"/>
      <c r="I826" s="150"/>
      <c r="J826" s="150"/>
      <c r="K826" s="150"/>
      <c r="L826" s="150"/>
    </row>
    <row r="827" ht="15.75" customHeight="1">
      <c r="C827" s="150"/>
      <c r="D827" s="150"/>
      <c r="E827" s="150"/>
      <c r="F827" s="150"/>
      <c r="G827" s="150"/>
      <c r="I827" s="150"/>
      <c r="J827" s="150"/>
      <c r="K827" s="150"/>
      <c r="L827" s="150"/>
    </row>
    <row r="828" ht="15.75" customHeight="1">
      <c r="C828" s="150"/>
      <c r="D828" s="150"/>
      <c r="E828" s="150"/>
      <c r="F828" s="150"/>
      <c r="G828" s="150"/>
      <c r="I828" s="150"/>
      <c r="J828" s="150"/>
      <c r="K828" s="150"/>
      <c r="L828" s="150"/>
    </row>
    <row r="829" ht="15.75" customHeight="1">
      <c r="C829" s="150"/>
      <c r="D829" s="150"/>
      <c r="E829" s="150"/>
      <c r="F829" s="150"/>
      <c r="G829" s="150"/>
      <c r="I829" s="150"/>
      <c r="J829" s="150"/>
      <c r="K829" s="150"/>
      <c r="L829" s="150"/>
    </row>
    <row r="830" ht="15.75" customHeight="1">
      <c r="C830" s="150"/>
      <c r="D830" s="150"/>
      <c r="E830" s="150"/>
      <c r="F830" s="150"/>
      <c r="G830" s="150"/>
      <c r="I830" s="150"/>
      <c r="J830" s="150"/>
      <c r="K830" s="150"/>
      <c r="L830" s="150"/>
    </row>
    <row r="831" ht="15.75" customHeight="1">
      <c r="C831" s="150"/>
      <c r="D831" s="150"/>
      <c r="E831" s="150"/>
      <c r="F831" s="150"/>
      <c r="G831" s="150"/>
      <c r="I831" s="150"/>
      <c r="J831" s="150"/>
      <c r="K831" s="150"/>
      <c r="L831" s="150"/>
    </row>
    <row r="832" ht="15.75" customHeight="1">
      <c r="C832" s="150"/>
      <c r="D832" s="150"/>
      <c r="E832" s="150"/>
      <c r="F832" s="150"/>
      <c r="G832" s="150"/>
      <c r="I832" s="150"/>
      <c r="J832" s="150"/>
      <c r="K832" s="150"/>
      <c r="L832" s="150"/>
    </row>
    <row r="833" ht="15.75" customHeight="1">
      <c r="C833" s="150"/>
      <c r="D833" s="150"/>
      <c r="E833" s="150"/>
      <c r="F833" s="150"/>
      <c r="G833" s="150"/>
      <c r="I833" s="150"/>
      <c r="J833" s="150"/>
      <c r="K833" s="150"/>
      <c r="L833" s="150"/>
    </row>
    <row r="834" ht="15.75" customHeight="1">
      <c r="C834" s="150"/>
      <c r="D834" s="150"/>
      <c r="E834" s="150"/>
      <c r="F834" s="150"/>
      <c r="G834" s="150"/>
      <c r="I834" s="150"/>
      <c r="J834" s="150"/>
      <c r="K834" s="150"/>
      <c r="L834" s="150"/>
    </row>
    <row r="835" ht="15.75" customHeight="1">
      <c r="C835" s="150"/>
      <c r="D835" s="150"/>
      <c r="E835" s="150"/>
      <c r="F835" s="150"/>
      <c r="G835" s="150"/>
      <c r="I835" s="150"/>
      <c r="J835" s="150"/>
      <c r="K835" s="150"/>
      <c r="L835" s="150"/>
    </row>
    <row r="836" ht="15.75" customHeight="1">
      <c r="C836" s="150"/>
      <c r="D836" s="150"/>
      <c r="E836" s="150"/>
      <c r="F836" s="150"/>
      <c r="G836" s="150"/>
      <c r="I836" s="150"/>
      <c r="J836" s="150"/>
      <c r="K836" s="150"/>
      <c r="L836" s="150"/>
    </row>
    <row r="837" ht="15.75" customHeight="1">
      <c r="C837" s="150"/>
      <c r="D837" s="150"/>
      <c r="E837" s="150"/>
      <c r="F837" s="150"/>
      <c r="G837" s="150"/>
      <c r="I837" s="150"/>
      <c r="J837" s="150"/>
      <c r="K837" s="150"/>
      <c r="L837" s="150"/>
    </row>
    <row r="838" ht="15.75" customHeight="1">
      <c r="C838" s="150"/>
      <c r="D838" s="150"/>
      <c r="E838" s="150"/>
      <c r="F838" s="150"/>
      <c r="G838" s="150"/>
      <c r="I838" s="150"/>
      <c r="J838" s="150"/>
      <c r="K838" s="150"/>
      <c r="L838" s="150"/>
    </row>
    <row r="839" ht="15.75" customHeight="1">
      <c r="C839" s="150"/>
      <c r="D839" s="150"/>
      <c r="E839" s="150"/>
      <c r="F839" s="150"/>
      <c r="G839" s="150"/>
      <c r="I839" s="150"/>
      <c r="J839" s="150"/>
      <c r="K839" s="150"/>
      <c r="L839" s="150"/>
    </row>
    <row r="840" ht="15.75" customHeight="1">
      <c r="C840" s="150"/>
      <c r="D840" s="150"/>
      <c r="E840" s="150"/>
      <c r="F840" s="150"/>
      <c r="G840" s="150"/>
      <c r="I840" s="150"/>
      <c r="J840" s="150"/>
      <c r="K840" s="150"/>
      <c r="L840" s="150"/>
    </row>
    <row r="841" ht="15.75" customHeight="1">
      <c r="C841" s="150"/>
      <c r="D841" s="150"/>
      <c r="E841" s="150"/>
      <c r="F841" s="150"/>
      <c r="G841" s="150"/>
      <c r="I841" s="150"/>
      <c r="J841" s="150"/>
      <c r="K841" s="150"/>
      <c r="L841" s="150"/>
    </row>
    <row r="842" ht="15.75" customHeight="1">
      <c r="C842" s="150"/>
      <c r="D842" s="150"/>
      <c r="E842" s="150"/>
      <c r="F842" s="150"/>
      <c r="G842" s="150"/>
      <c r="I842" s="150"/>
      <c r="J842" s="150"/>
      <c r="K842" s="150"/>
      <c r="L842" s="150"/>
    </row>
    <row r="843" ht="15.75" customHeight="1">
      <c r="C843" s="150"/>
      <c r="D843" s="150"/>
      <c r="E843" s="150"/>
      <c r="F843" s="150"/>
      <c r="G843" s="150"/>
      <c r="I843" s="150"/>
      <c r="J843" s="150"/>
      <c r="K843" s="150"/>
      <c r="L843" s="150"/>
    </row>
    <row r="844" ht="15.75" customHeight="1">
      <c r="C844" s="150"/>
      <c r="D844" s="150"/>
      <c r="E844" s="150"/>
      <c r="F844" s="150"/>
      <c r="G844" s="150"/>
      <c r="I844" s="150"/>
      <c r="J844" s="150"/>
      <c r="K844" s="150"/>
      <c r="L844" s="150"/>
    </row>
    <row r="845" ht="15.75" customHeight="1">
      <c r="C845" s="150"/>
      <c r="D845" s="150"/>
      <c r="E845" s="150"/>
      <c r="F845" s="150"/>
      <c r="G845" s="150"/>
      <c r="I845" s="150"/>
      <c r="J845" s="150"/>
      <c r="K845" s="150"/>
      <c r="L845" s="150"/>
    </row>
    <row r="846" ht="15.75" customHeight="1">
      <c r="C846" s="150"/>
      <c r="D846" s="150"/>
      <c r="E846" s="150"/>
      <c r="F846" s="150"/>
      <c r="G846" s="150"/>
      <c r="I846" s="150"/>
      <c r="J846" s="150"/>
      <c r="K846" s="150"/>
      <c r="L846" s="150"/>
    </row>
    <row r="847" ht="15.75" customHeight="1">
      <c r="C847" s="150"/>
      <c r="D847" s="150"/>
      <c r="E847" s="150"/>
      <c r="F847" s="150"/>
      <c r="G847" s="150"/>
      <c r="I847" s="150"/>
      <c r="J847" s="150"/>
      <c r="K847" s="150"/>
      <c r="L847" s="150"/>
    </row>
    <row r="848" ht="15.75" customHeight="1">
      <c r="C848" s="150"/>
      <c r="D848" s="150"/>
      <c r="E848" s="150"/>
      <c r="F848" s="150"/>
      <c r="G848" s="150"/>
      <c r="I848" s="150"/>
      <c r="J848" s="150"/>
      <c r="K848" s="150"/>
      <c r="L848" s="150"/>
    </row>
    <row r="849" ht="15.75" customHeight="1">
      <c r="C849" s="150"/>
      <c r="D849" s="150"/>
      <c r="E849" s="150"/>
      <c r="F849" s="150"/>
      <c r="G849" s="150"/>
      <c r="I849" s="150"/>
      <c r="J849" s="150"/>
      <c r="K849" s="150"/>
      <c r="L849" s="150"/>
    </row>
    <row r="850" ht="15.75" customHeight="1">
      <c r="C850" s="150"/>
      <c r="D850" s="150"/>
      <c r="E850" s="150"/>
      <c r="F850" s="150"/>
      <c r="G850" s="150"/>
      <c r="I850" s="150"/>
      <c r="J850" s="150"/>
      <c r="K850" s="150"/>
      <c r="L850" s="150"/>
    </row>
    <row r="851" ht="15.75" customHeight="1">
      <c r="C851" s="150"/>
      <c r="D851" s="150"/>
      <c r="E851" s="150"/>
      <c r="F851" s="150"/>
      <c r="G851" s="150"/>
      <c r="I851" s="150"/>
      <c r="J851" s="150"/>
      <c r="K851" s="150"/>
      <c r="L851" s="150"/>
    </row>
    <row r="852" ht="15.75" customHeight="1">
      <c r="C852" s="150"/>
      <c r="D852" s="150"/>
      <c r="E852" s="150"/>
      <c r="F852" s="150"/>
      <c r="G852" s="150"/>
      <c r="I852" s="150"/>
      <c r="J852" s="150"/>
      <c r="K852" s="150"/>
      <c r="L852" s="150"/>
    </row>
    <row r="853" ht="15.75" customHeight="1">
      <c r="C853" s="150"/>
      <c r="D853" s="150"/>
      <c r="E853" s="150"/>
      <c r="F853" s="150"/>
      <c r="G853" s="150"/>
      <c r="I853" s="150"/>
      <c r="J853" s="150"/>
      <c r="K853" s="150"/>
      <c r="L853" s="150"/>
    </row>
    <row r="854" ht="15.75" customHeight="1">
      <c r="C854" s="150"/>
      <c r="D854" s="150"/>
      <c r="E854" s="150"/>
      <c r="F854" s="150"/>
      <c r="G854" s="150"/>
      <c r="I854" s="150"/>
      <c r="J854" s="150"/>
      <c r="K854" s="150"/>
      <c r="L854" s="150"/>
    </row>
    <row r="855" ht="15.75" customHeight="1">
      <c r="C855" s="150"/>
      <c r="D855" s="150"/>
      <c r="E855" s="150"/>
      <c r="F855" s="150"/>
      <c r="G855" s="150"/>
      <c r="I855" s="150"/>
      <c r="J855" s="150"/>
      <c r="K855" s="150"/>
      <c r="L855" s="150"/>
    </row>
    <row r="856" ht="15.75" customHeight="1">
      <c r="C856" s="150"/>
      <c r="D856" s="150"/>
      <c r="E856" s="150"/>
      <c r="F856" s="150"/>
      <c r="G856" s="150"/>
      <c r="I856" s="150"/>
      <c r="J856" s="150"/>
      <c r="K856" s="150"/>
      <c r="L856" s="150"/>
    </row>
    <row r="857" ht="15.75" customHeight="1">
      <c r="C857" s="150"/>
      <c r="D857" s="150"/>
      <c r="E857" s="150"/>
      <c r="F857" s="150"/>
      <c r="G857" s="150"/>
      <c r="I857" s="150"/>
      <c r="J857" s="150"/>
      <c r="K857" s="150"/>
      <c r="L857" s="150"/>
    </row>
    <row r="858" ht="15.75" customHeight="1">
      <c r="C858" s="150"/>
      <c r="D858" s="150"/>
      <c r="E858" s="150"/>
      <c r="F858" s="150"/>
      <c r="G858" s="150"/>
      <c r="I858" s="150"/>
      <c r="J858" s="150"/>
      <c r="K858" s="150"/>
      <c r="L858" s="150"/>
    </row>
    <row r="859" ht="15.75" customHeight="1">
      <c r="C859" s="150"/>
      <c r="D859" s="150"/>
      <c r="E859" s="150"/>
      <c r="F859" s="150"/>
      <c r="G859" s="150"/>
      <c r="I859" s="150"/>
      <c r="J859" s="150"/>
      <c r="K859" s="150"/>
      <c r="L859" s="150"/>
    </row>
    <row r="860" ht="15.75" customHeight="1">
      <c r="C860" s="150"/>
      <c r="D860" s="150"/>
      <c r="E860" s="150"/>
      <c r="F860" s="150"/>
      <c r="G860" s="150"/>
      <c r="I860" s="150"/>
      <c r="J860" s="150"/>
      <c r="K860" s="150"/>
      <c r="L860" s="150"/>
    </row>
    <row r="861" ht="15.75" customHeight="1">
      <c r="C861" s="150"/>
      <c r="D861" s="150"/>
      <c r="E861" s="150"/>
      <c r="F861" s="150"/>
      <c r="G861" s="150"/>
      <c r="I861" s="150"/>
      <c r="J861" s="150"/>
      <c r="K861" s="150"/>
      <c r="L861" s="150"/>
    </row>
    <row r="862" ht="15.75" customHeight="1">
      <c r="C862" s="150"/>
      <c r="D862" s="150"/>
      <c r="E862" s="150"/>
      <c r="F862" s="150"/>
      <c r="G862" s="150"/>
      <c r="I862" s="150"/>
      <c r="J862" s="150"/>
      <c r="K862" s="150"/>
      <c r="L862" s="150"/>
    </row>
    <row r="863" ht="15.75" customHeight="1">
      <c r="C863" s="150"/>
      <c r="D863" s="150"/>
      <c r="E863" s="150"/>
      <c r="F863" s="150"/>
      <c r="G863" s="150"/>
      <c r="I863" s="150"/>
      <c r="J863" s="150"/>
      <c r="K863" s="150"/>
      <c r="L863" s="150"/>
    </row>
    <row r="864" ht="15.75" customHeight="1">
      <c r="C864" s="150"/>
      <c r="D864" s="150"/>
      <c r="E864" s="150"/>
      <c r="F864" s="150"/>
      <c r="G864" s="150"/>
      <c r="I864" s="150"/>
      <c r="J864" s="150"/>
      <c r="K864" s="150"/>
      <c r="L864" s="150"/>
    </row>
    <row r="865" ht="15.75" customHeight="1">
      <c r="C865" s="150"/>
      <c r="D865" s="150"/>
      <c r="E865" s="150"/>
      <c r="F865" s="150"/>
      <c r="G865" s="150"/>
      <c r="I865" s="150"/>
      <c r="J865" s="150"/>
      <c r="K865" s="150"/>
      <c r="L865" s="150"/>
    </row>
    <row r="866" ht="15.75" customHeight="1">
      <c r="C866" s="150"/>
      <c r="D866" s="150"/>
      <c r="E866" s="150"/>
      <c r="F866" s="150"/>
      <c r="G866" s="150"/>
      <c r="I866" s="150"/>
      <c r="J866" s="150"/>
      <c r="K866" s="150"/>
      <c r="L866" s="150"/>
    </row>
    <row r="867" ht="15.75" customHeight="1">
      <c r="C867" s="150"/>
      <c r="D867" s="150"/>
      <c r="E867" s="150"/>
      <c r="F867" s="150"/>
      <c r="G867" s="150"/>
      <c r="I867" s="150"/>
      <c r="J867" s="150"/>
      <c r="K867" s="150"/>
      <c r="L867" s="150"/>
    </row>
    <row r="868" ht="15.75" customHeight="1">
      <c r="C868" s="150"/>
      <c r="D868" s="150"/>
      <c r="E868" s="150"/>
      <c r="F868" s="150"/>
      <c r="G868" s="150"/>
      <c r="I868" s="150"/>
      <c r="J868" s="150"/>
      <c r="K868" s="150"/>
      <c r="L868" s="150"/>
    </row>
    <row r="869" ht="15.75" customHeight="1">
      <c r="C869" s="150"/>
      <c r="D869" s="150"/>
      <c r="E869" s="150"/>
      <c r="F869" s="150"/>
      <c r="G869" s="150"/>
      <c r="I869" s="150"/>
      <c r="J869" s="150"/>
      <c r="K869" s="150"/>
      <c r="L869" s="150"/>
    </row>
    <row r="870" ht="15.75" customHeight="1">
      <c r="C870" s="150"/>
      <c r="D870" s="150"/>
      <c r="E870" s="150"/>
      <c r="F870" s="150"/>
      <c r="G870" s="150"/>
      <c r="I870" s="150"/>
      <c r="J870" s="150"/>
      <c r="K870" s="150"/>
      <c r="L870" s="150"/>
    </row>
    <row r="871" ht="15.75" customHeight="1">
      <c r="C871" s="150"/>
      <c r="D871" s="150"/>
      <c r="E871" s="150"/>
      <c r="F871" s="150"/>
      <c r="G871" s="150"/>
      <c r="I871" s="150"/>
      <c r="J871" s="150"/>
      <c r="K871" s="150"/>
      <c r="L871" s="150"/>
    </row>
    <row r="872" ht="15.75" customHeight="1">
      <c r="C872" s="150"/>
      <c r="D872" s="150"/>
      <c r="E872" s="150"/>
      <c r="F872" s="150"/>
      <c r="G872" s="150"/>
      <c r="I872" s="150"/>
      <c r="J872" s="150"/>
      <c r="K872" s="150"/>
      <c r="L872" s="150"/>
    </row>
    <row r="873" ht="15.75" customHeight="1">
      <c r="C873" s="150"/>
      <c r="D873" s="150"/>
      <c r="E873" s="150"/>
      <c r="F873" s="150"/>
      <c r="G873" s="150"/>
      <c r="I873" s="150"/>
      <c r="J873" s="150"/>
      <c r="K873" s="150"/>
      <c r="L873" s="150"/>
    </row>
    <row r="874" ht="15.75" customHeight="1">
      <c r="C874" s="150"/>
      <c r="D874" s="150"/>
      <c r="E874" s="150"/>
      <c r="F874" s="150"/>
      <c r="G874" s="150"/>
      <c r="I874" s="150"/>
      <c r="J874" s="150"/>
      <c r="K874" s="150"/>
      <c r="L874" s="150"/>
    </row>
    <row r="875" ht="15.75" customHeight="1">
      <c r="C875" s="150"/>
      <c r="D875" s="150"/>
      <c r="E875" s="150"/>
      <c r="F875" s="150"/>
      <c r="G875" s="150"/>
      <c r="I875" s="150"/>
      <c r="J875" s="150"/>
      <c r="K875" s="150"/>
      <c r="L875" s="150"/>
    </row>
    <row r="876" ht="15.75" customHeight="1">
      <c r="C876" s="150"/>
      <c r="D876" s="150"/>
      <c r="E876" s="150"/>
      <c r="F876" s="150"/>
      <c r="G876" s="150"/>
      <c r="I876" s="150"/>
      <c r="J876" s="150"/>
      <c r="K876" s="150"/>
      <c r="L876" s="150"/>
    </row>
    <row r="877" ht="15.75" customHeight="1">
      <c r="C877" s="150"/>
      <c r="D877" s="150"/>
      <c r="E877" s="150"/>
      <c r="F877" s="150"/>
      <c r="G877" s="150"/>
      <c r="I877" s="150"/>
      <c r="J877" s="150"/>
      <c r="K877" s="150"/>
      <c r="L877" s="150"/>
    </row>
    <row r="878" ht="15.75" customHeight="1">
      <c r="C878" s="150"/>
      <c r="D878" s="150"/>
      <c r="E878" s="150"/>
      <c r="F878" s="150"/>
      <c r="G878" s="150"/>
      <c r="I878" s="150"/>
      <c r="J878" s="150"/>
      <c r="K878" s="150"/>
      <c r="L878" s="150"/>
    </row>
    <row r="879" ht="15.75" customHeight="1">
      <c r="C879" s="150"/>
      <c r="D879" s="150"/>
      <c r="E879" s="150"/>
      <c r="F879" s="150"/>
      <c r="G879" s="150"/>
      <c r="I879" s="150"/>
      <c r="J879" s="150"/>
      <c r="K879" s="150"/>
      <c r="L879" s="150"/>
    </row>
    <row r="880" ht="15.75" customHeight="1">
      <c r="C880" s="150"/>
      <c r="D880" s="150"/>
      <c r="E880" s="150"/>
      <c r="F880" s="150"/>
      <c r="G880" s="150"/>
      <c r="I880" s="150"/>
      <c r="J880" s="150"/>
      <c r="K880" s="150"/>
      <c r="L880" s="150"/>
    </row>
    <row r="881" ht="15.75" customHeight="1">
      <c r="C881" s="150"/>
      <c r="D881" s="150"/>
      <c r="E881" s="150"/>
      <c r="F881" s="150"/>
      <c r="G881" s="150"/>
      <c r="I881" s="150"/>
      <c r="J881" s="150"/>
      <c r="K881" s="150"/>
      <c r="L881" s="150"/>
    </row>
    <row r="882" ht="15.75" customHeight="1">
      <c r="C882" s="150"/>
      <c r="D882" s="150"/>
      <c r="E882" s="150"/>
      <c r="F882" s="150"/>
      <c r="G882" s="150"/>
      <c r="I882" s="150"/>
      <c r="J882" s="150"/>
      <c r="K882" s="150"/>
      <c r="L882" s="150"/>
    </row>
    <row r="883" ht="15.75" customHeight="1">
      <c r="C883" s="150"/>
      <c r="D883" s="150"/>
      <c r="E883" s="150"/>
      <c r="F883" s="150"/>
      <c r="G883" s="150"/>
      <c r="I883" s="150"/>
      <c r="J883" s="150"/>
      <c r="K883" s="150"/>
      <c r="L883" s="150"/>
    </row>
    <row r="884" ht="15.75" customHeight="1">
      <c r="C884" s="150"/>
      <c r="D884" s="150"/>
      <c r="E884" s="150"/>
      <c r="F884" s="150"/>
      <c r="G884" s="150"/>
      <c r="I884" s="150"/>
      <c r="J884" s="150"/>
      <c r="K884" s="150"/>
      <c r="L884" s="150"/>
    </row>
    <row r="885" ht="15.75" customHeight="1">
      <c r="C885" s="150"/>
      <c r="D885" s="150"/>
      <c r="E885" s="150"/>
      <c r="F885" s="150"/>
      <c r="G885" s="150"/>
      <c r="I885" s="150"/>
      <c r="J885" s="150"/>
      <c r="K885" s="150"/>
      <c r="L885" s="150"/>
    </row>
    <row r="886" ht="15.75" customHeight="1">
      <c r="C886" s="150"/>
      <c r="D886" s="150"/>
      <c r="E886" s="150"/>
      <c r="F886" s="150"/>
      <c r="G886" s="150"/>
      <c r="I886" s="150"/>
      <c r="J886" s="150"/>
      <c r="K886" s="150"/>
      <c r="L886" s="150"/>
    </row>
    <row r="887" ht="15.75" customHeight="1">
      <c r="C887" s="150"/>
      <c r="D887" s="150"/>
      <c r="E887" s="150"/>
      <c r="F887" s="150"/>
      <c r="G887" s="150"/>
      <c r="I887" s="150"/>
      <c r="J887" s="150"/>
      <c r="K887" s="150"/>
      <c r="L887" s="150"/>
    </row>
    <row r="888" ht="15.75" customHeight="1">
      <c r="C888" s="150"/>
      <c r="D888" s="150"/>
      <c r="E888" s="150"/>
      <c r="F888" s="150"/>
      <c r="G888" s="150"/>
      <c r="I888" s="150"/>
      <c r="J888" s="150"/>
      <c r="K888" s="150"/>
      <c r="L888" s="150"/>
    </row>
    <row r="889" ht="15.75" customHeight="1">
      <c r="C889" s="150"/>
      <c r="D889" s="150"/>
      <c r="E889" s="150"/>
      <c r="F889" s="150"/>
      <c r="G889" s="150"/>
      <c r="I889" s="150"/>
      <c r="J889" s="150"/>
      <c r="K889" s="150"/>
      <c r="L889" s="150"/>
    </row>
    <row r="890" ht="15.75" customHeight="1">
      <c r="C890" s="150"/>
      <c r="D890" s="150"/>
      <c r="E890" s="150"/>
      <c r="F890" s="150"/>
      <c r="G890" s="150"/>
      <c r="I890" s="150"/>
      <c r="J890" s="150"/>
      <c r="K890" s="150"/>
      <c r="L890" s="150"/>
    </row>
    <row r="891" ht="15.75" customHeight="1">
      <c r="C891" s="150"/>
      <c r="D891" s="150"/>
      <c r="E891" s="150"/>
      <c r="F891" s="150"/>
      <c r="G891" s="150"/>
      <c r="I891" s="150"/>
      <c r="J891" s="150"/>
      <c r="K891" s="150"/>
      <c r="L891" s="150"/>
    </row>
    <row r="892" ht="15.75" customHeight="1">
      <c r="C892" s="150"/>
      <c r="D892" s="150"/>
      <c r="E892" s="150"/>
      <c r="F892" s="150"/>
      <c r="G892" s="150"/>
      <c r="I892" s="150"/>
      <c r="J892" s="150"/>
      <c r="K892" s="150"/>
      <c r="L892" s="150"/>
    </row>
    <row r="893" ht="15.75" customHeight="1">
      <c r="C893" s="150"/>
      <c r="D893" s="150"/>
      <c r="E893" s="150"/>
      <c r="F893" s="150"/>
      <c r="G893" s="150"/>
      <c r="I893" s="150"/>
      <c r="J893" s="150"/>
      <c r="K893" s="150"/>
      <c r="L893" s="150"/>
    </row>
    <row r="894" ht="15.75" customHeight="1">
      <c r="C894" s="150"/>
      <c r="D894" s="150"/>
      <c r="E894" s="150"/>
      <c r="F894" s="150"/>
      <c r="G894" s="150"/>
      <c r="I894" s="150"/>
      <c r="J894" s="150"/>
      <c r="K894" s="150"/>
      <c r="L894" s="150"/>
    </row>
    <row r="895" ht="15.75" customHeight="1">
      <c r="C895" s="150"/>
      <c r="D895" s="150"/>
      <c r="E895" s="150"/>
      <c r="F895" s="150"/>
      <c r="G895" s="150"/>
      <c r="I895" s="150"/>
      <c r="J895" s="150"/>
      <c r="K895" s="150"/>
      <c r="L895" s="150"/>
    </row>
    <row r="896" ht="15.75" customHeight="1">
      <c r="C896" s="150"/>
      <c r="D896" s="150"/>
      <c r="E896" s="150"/>
      <c r="F896" s="150"/>
      <c r="G896" s="150"/>
      <c r="I896" s="150"/>
      <c r="J896" s="150"/>
      <c r="K896" s="150"/>
      <c r="L896" s="150"/>
    </row>
    <row r="897" ht="15.75" customHeight="1">
      <c r="C897" s="150"/>
      <c r="D897" s="150"/>
      <c r="E897" s="150"/>
      <c r="F897" s="150"/>
      <c r="G897" s="150"/>
      <c r="I897" s="150"/>
      <c r="J897" s="150"/>
      <c r="K897" s="150"/>
      <c r="L897" s="150"/>
    </row>
    <row r="898" ht="15.75" customHeight="1">
      <c r="C898" s="150"/>
      <c r="D898" s="150"/>
      <c r="E898" s="150"/>
      <c r="F898" s="150"/>
      <c r="G898" s="150"/>
      <c r="I898" s="150"/>
      <c r="J898" s="150"/>
      <c r="K898" s="150"/>
      <c r="L898" s="150"/>
    </row>
    <row r="899" ht="15.75" customHeight="1">
      <c r="C899" s="150"/>
      <c r="D899" s="150"/>
      <c r="E899" s="150"/>
      <c r="F899" s="150"/>
      <c r="G899" s="150"/>
      <c r="I899" s="150"/>
      <c r="J899" s="150"/>
      <c r="K899" s="150"/>
      <c r="L899" s="150"/>
    </row>
    <row r="900" ht="15.75" customHeight="1">
      <c r="C900" s="150"/>
      <c r="D900" s="150"/>
      <c r="E900" s="150"/>
      <c r="F900" s="150"/>
      <c r="G900" s="150"/>
      <c r="I900" s="150"/>
      <c r="J900" s="150"/>
      <c r="K900" s="150"/>
      <c r="L900" s="150"/>
    </row>
    <row r="901" ht="15.75" customHeight="1">
      <c r="C901" s="150"/>
      <c r="D901" s="150"/>
      <c r="E901" s="150"/>
      <c r="F901" s="150"/>
      <c r="G901" s="150"/>
      <c r="I901" s="150"/>
      <c r="J901" s="150"/>
      <c r="K901" s="150"/>
      <c r="L901" s="150"/>
    </row>
    <row r="902" ht="15.75" customHeight="1">
      <c r="C902" s="150"/>
      <c r="D902" s="150"/>
      <c r="E902" s="150"/>
      <c r="F902" s="150"/>
      <c r="G902" s="150"/>
      <c r="I902" s="150"/>
      <c r="J902" s="150"/>
      <c r="K902" s="150"/>
      <c r="L902" s="150"/>
    </row>
    <row r="903" ht="15.75" customHeight="1">
      <c r="C903" s="150"/>
      <c r="D903" s="150"/>
      <c r="E903" s="150"/>
      <c r="F903" s="150"/>
      <c r="G903" s="150"/>
      <c r="I903" s="150"/>
      <c r="J903" s="150"/>
      <c r="K903" s="150"/>
      <c r="L903" s="150"/>
    </row>
    <row r="904" ht="15.75" customHeight="1">
      <c r="C904" s="150"/>
      <c r="D904" s="150"/>
      <c r="E904" s="150"/>
      <c r="F904" s="150"/>
      <c r="G904" s="150"/>
      <c r="I904" s="150"/>
      <c r="J904" s="150"/>
      <c r="K904" s="150"/>
      <c r="L904" s="150"/>
    </row>
    <row r="905" ht="15.75" customHeight="1">
      <c r="C905" s="150"/>
      <c r="D905" s="150"/>
      <c r="E905" s="150"/>
      <c r="F905" s="150"/>
      <c r="G905" s="150"/>
      <c r="I905" s="150"/>
      <c r="J905" s="150"/>
      <c r="K905" s="150"/>
      <c r="L905" s="150"/>
    </row>
    <row r="906" ht="15.75" customHeight="1">
      <c r="C906" s="150"/>
      <c r="D906" s="150"/>
      <c r="E906" s="150"/>
      <c r="F906" s="150"/>
      <c r="G906" s="150"/>
      <c r="I906" s="150"/>
      <c r="J906" s="150"/>
      <c r="K906" s="150"/>
      <c r="L906" s="150"/>
    </row>
    <row r="907" ht="15.75" customHeight="1">
      <c r="C907" s="150"/>
      <c r="D907" s="150"/>
      <c r="E907" s="150"/>
      <c r="F907" s="150"/>
      <c r="G907" s="150"/>
      <c r="I907" s="150"/>
      <c r="J907" s="150"/>
      <c r="K907" s="150"/>
      <c r="L907" s="150"/>
    </row>
    <row r="908" ht="15.75" customHeight="1">
      <c r="C908" s="150"/>
      <c r="D908" s="150"/>
      <c r="E908" s="150"/>
      <c r="F908" s="150"/>
      <c r="G908" s="150"/>
      <c r="I908" s="150"/>
      <c r="J908" s="150"/>
      <c r="K908" s="150"/>
      <c r="L908" s="150"/>
    </row>
    <row r="909" ht="15.75" customHeight="1">
      <c r="C909" s="150"/>
      <c r="D909" s="150"/>
      <c r="E909" s="150"/>
      <c r="F909" s="150"/>
      <c r="G909" s="150"/>
      <c r="I909" s="150"/>
      <c r="J909" s="150"/>
      <c r="K909" s="150"/>
      <c r="L909" s="150"/>
    </row>
    <row r="910" ht="15.75" customHeight="1">
      <c r="C910" s="150"/>
      <c r="D910" s="150"/>
      <c r="E910" s="150"/>
      <c r="F910" s="150"/>
      <c r="G910" s="150"/>
      <c r="I910" s="150"/>
      <c r="J910" s="150"/>
      <c r="K910" s="150"/>
      <c r="L910" s="150"/>
    </row>
    <row r="911" ht="15.75" customHeight="1">
      <c r="C911" s="150"/>
      <c r="D911" s="150"/>
      <c r="E911" s="150"/>
      <c r="F911" s="150"/>
      <c r="G911" s="150"/>
      <c r="I911" s="150"/>
      <c r="J911" s="150"/>
      <c r="K911" s="150"/>
      <c r="L911" s="150"/>
    </row>
    <row r="912" ht="15.75" customHeight="1">
      <c r="C912" s="150"/>
      <c r="D912" s="150"/>
      <c r="E912" s="150"/>
      <c r="F912" s="150"/>
      <c r="G912" s="150"/>
      <c r="I912" s="150"/>
      <c r="J912" s="150"/>
      <c r="K912" s="150"/>
      <c r="L912" s="150"/>
    </row>
    <row r="913" ht="15.75" customHeight="1">
      <c r="C913" s="150"/>
      <c r="D913" s="150"/>
      <c r="E913" s="150"/>
      <c r="F913" s="150"/>
      <c r="G913" s="150"/>
      <c r="I913" s="150"/>
      <c r="J913" s="150"/>
      <c r="K913" s="150"/>
      <c r="L913" s="150"/>
    </row>
    <row r="914" ht="15.75" customHeight="1">
      <c r="C914" s="150"/>
      <c r="D914" s="150"/>
      <c r="E914" s="150"/>
      <c r="F914" s="150"/>
      <c r="G914" s="150"/>
      <c r="I914" s="150"/>
      <c r="J914" s="150"/>
      <c r="K914" s="150"/>
      <c r="L914" s="150"/>
    </row>
    <row r="915" ht="15.75" customHeight="1">
      <c r="C915" s="150"/>
      <c r="D915" s="150"/>
      <c r="E915" s="150"/>
      <c r="F915" s="150"/>
      <c r="G915" s="150"/>
      <c r="I915" s="150"/>
      <c r="J915" s="150"/>
      <c r="K915" s="150"/>
      <c r="L915" s="150"/>
    </row>
    <row r="916" ht="15.75" customHeight="1">
      <c r="C916" s="150"/>
      <c r="D916" s="150"/>
      <c r="E916" s="150"/>
      <c r="F916" s="150"/>
      <c r="G916" s="150"/>
      <c r="I916" s="150"/>
      <c r="J916" s="150"/>
      <c r="K916" s="150"/>
      <c r="L916" s="150"/>
    </row>
    <row r="917" ht="15.75" customHeight="1">
      <c r="C917" s="150"/>
      <c r="D917" s="150"/>
      <c r="E917" s="150"/>
      <c r="F917" s="150"/>
      <c r="G917" s="150"/>
      <c r="I917" s="150"/>
      <c r="J917" s="150"/>
      <c r="K917" s="150"/>
      <c r="L917" s="150"/>
    </row>
    <row r="918" ht="15.75" customHeight="1">
      <c r="C918" s="150"/>
      <c r="D918" s="150"/>
      <c r="E918" s="150"/>
      <c r="F918" s="150"/>
      <c r="G918" s="150"/>
      <c r="I918" s="150"/>
      <c r="J918" s="150"/>
      <c r="K918" s="150"/>
      <c r="L918" s="150"/>
    </row>
    <row r="919" ht="15.75" customHeight="1">
      <c r="C919" s="150"/>
      <c r="D919" s="150"/>
      <c r="E919" s="150"/>
      <c r="F919" s="150"/>
      <c r="G919" s="150"/>
      <c r="I919" s="150"/>
      <c r="J919" s="150"/>
      <c r="K919" s="150"/>
      <c r="L919" s="150"/>
    </row>
    <row r="920" ht="15.75" customHeight="1">
      <c r="C920" s="150"/>
      <c r="D920" s="150"/>
      <c r="E920" s="150"/>
      <c r="F920" s="150"/>
      <c r="G920" s="150"/>
      <c r="I920" s="150"/>
      <c r="J920" s="150"/>
      <c r="K920" s="150"/>
      <c r="L920" s="150"/>
    </row>
    <row r="921" ht="15.75" customHeight="1">
      <c r="C921" s="150"/>
      <c r="D921" s="150"/>
      <c r="E921" s="150"/>
      <c r="F921" s="150"/>
      <c r="G921" s="150"/>
      <c r="I921" s="150"/>
      <c r="J921" s="150"/>
      <c r="K921" s="150"/>
      <c r="L921" s="150"/>
    </row>
    <row r="922" ht="15.75" customHeight="1">
      <c r="C922" s="150"/>
      <c r="D922" s="150"/>
      <c r="E922" s="150"/>
      <c r="F922" s="150"/>
      <c r="G922" s="150"/>
      <c r="I922" s="150"/>
      <c r="J922" s="150"/>
      <c r="K922" s="150"/>
      <c r="L922" s="150"/>
    </row>
    <row r="923" ht="15.75" customHeight="1">
      <c r="C923" s="150"/>
      <c r="D923" s="150"/>
      <c r="E923" s="150"/>
      <c r="F923" s="150"/>
      <c r="G923" s="150"/>
      <c r="I923" s="150"/>
      <c r="J923" s="150"/>
      <c r="K923" s="150"/>
      <c r="L923" s="150"/>
    </row>
    <row r="924" ht="15.75" customHeight="1">
      <c r="C924" s="150"/>
      <c r="D924" s="150"/>
      <c r="E924" s="150"/>
      <c r="F924" s="150"/>
      <c r="G924" s="150"/>
      <c r="I924" s="150"/>
      <c r="J924" s="150"/>
      <c r="K924" s="150"/>
      <c r="L924" s="150"/>
    </row>
    <row r="925" ht="15.75" customHeight="1">
      <c r="C925" s="150"/>
      <c r="D925" s="150"/>
      <c r="E925" s="150"/>
      <c r="F925" s="150"/>
      <c r="G925" s="150"/>
      <c r="I925" s="150"/>
      <c r="J925" s="150"/>
      <c r="K925" s="150"/>
      <c r="L925" s="150"/>
    </row>
    <row r="926" ht="15.75" customHeight="1">
      <c r="C926" s="150"/>
      <c r="D926" s="150"/>
      <c r="E926" s="150"/>
      <c r="F926" s="150"/>
      <c r="G926" s="150"/>
      <c r="I926" s="150"/>
      <c r="J926" s="150"/>
      <c r="K926" s="150"/>
      <c r="L926" s="150"/>
    </row>
    <row r="927" ht="15.75" customHeight="1">
      <c r="C927" s="150"/>
      <c r="D927" s="150"/>
      <c r="E927" s="150"/>
      <c r="F927" s="150"/>
      <c r="G927" s="150"/>
      <c r="I927" s="150"/>
      <c r="J927" s="150"/>
      <c r="K927" s="150"/>
      <c r="L927" s="150"/>
    </row>
    <row r="928" ht="15.75" customHeight="1">
      <c r="C928" s="150"/>
      <c r="D928" s="150"/>
      <c r="E928" s="150"/>
      <c r="F928" s="150"/>
      <c r="G928" s="150"/>
      <c r="I928" s="150"/>
      <c r="J928" s="150"/>
      <c r="K928" s="150"/>
      <c r="L928" s="150"/>
    </row>
    <row r="929" ht="15.75" customHeight="1">
      <c r="C929" s="150"/>
      <c r="D929" s="150"/>
      <c r="E929" s="150"/>
      <c r="F929" s="150"/>
      <c r="G929" s="150"/>
      <c r="I929" s="150"/>
      <c r="J929" s="150"/>
      <c r="K929" s="150"/>
      <c r="L929" s="150"/>
    </row>
    <row r="930" ht="15.75" customHeight="1">
      <c r="C930" s="150"/>
      <c r="D930" s="150"/>
      <c r="E930" s="150"/>
      <c r="F930" s="150"/>
      <c r="G930" s="150"/>
      <c r="I930" s="150"/>
      <c r="J930" s="150"/>
      <c r="K930" s="150"/>
      <c r="L930" s="150"/>
    </row>
    <row r="931" ht="15.75" customHeight="1">
      <c r="C931" s="150"/>
      <c r="D931" s="150"/>
      <c r="E931" s="150"/>
      <c r="F931" s="150"/>
      <c r="G931" s="150"/>
      <c r="I931" s="150"/>
      <c r="J931" s="150"/>
      <c r="K931" s="150"/>
      <c r="L931" s="150"/>
    </row>
    <row r="932" ht="15.75" customHeight="1">
      <c r="C932" s="150"/>
      <c r="D932" s="150"/>
      <c r="E932" s="150"/>
      <c r="F932" s="150"/>
      <c r="G932" s="150"/>
      <c r="I932" s="150"/>
      <c r="J932" s="150"/>
      <c r="K932" s="150"/>
      <c r="L932" s="150"/>
    </row>
    <row r="933" ht="15.75" customHeight="1">
      <c r="C933" s="150"/>
      <c r="D933" s="150"/>
      <c r="E933" s="150"/>
      <c r="F933" s="150"/>
      <c r="G933" s="150"/>
      <c r="I933" s="150"/>
      <c r="J933" s="150"/>
      <c r="K933" s="150"/>
      <c r="L933" s="150"/>
    </row>
    <row r="934" ht="15.75" customHeight="1">
      <c r="C934" s="150"/>
      <c r="D934" s="150"/>
      <c r="E934" s="150"/>
      <c r="F934" s="150"/>
      <c r="G934" s="150"/>
      <c r="I934" s="150"/>
      <c r="J934" s="150"/>
      <c r="K934" s="150"/>
      <c r="L934" s="150"/>
    </row>
    <row r="935" ht="15.75" customHeight="1">
      <c r="C935" s="150"/>
      <c r="D935" s="150"/>
      <c r="E935" s="150"/>
      <c r="F935" s="150"/>
      <c r="G935" s="150"/>
      <c r="I935" s="150"/>
      <c r="J935" s="150"/>
      <c r="K935" s="150"/>
      <c r="L935" s="150"/>
    </row>
    <row r="936" ht="15.75" customHeight="1">
      <c r="C936" s="150"/>
      <c r="D936" s="150"/>
      <c r="E936" s="150"/>
      <c r="F936" s="150"/>
      <c r="G936" s="150"/>
      <c r="I936" s="150"/>
      <c r="J936" s="150"/>
      <c r="K936" s="150"/>
      <c r="L936" s="150"/>
    </row>
    <row r="937" ht="15.75" customHeight="1">
      <c r="C937" s="150"/>
      <c r="D937" s="150"/>
      <c r="E937" s="150"/>
      <c r="F937" s="150"/>
      <c r="G937" s="150"/>
      <c r="I937" s="150"/>
      <c r="J937" s="150"/>
      <c r="K937" s="150"/>
      <c r="L937" s="150"/>
    </row>
    <row r="938" ht="15.75" customHeight="1">
      <c r="C938" s="150"/>
      <c r="D938" s="150"/>
      <c r="E938" s="150"/>
      <c r="F938" s="150"/>
      <c r="G938" s="150"/>
      <c r="I938" s="150"/>
      <c r="J938" s="150"/>
      <c r="K938" s="150"/>
      <c r="L938" s="150"/>
    </row>
    <row r="939" ht="15.75" customHeight="1">
      <c r="C939" s="150"/>
      <c r="D939" s="150"/>
      <c r="E939" s="150"/>
      <c r="F939" s="150"/>
      <c r="G939" s="150"/>
      <c r="I939" s="150"/>
      <c r="J939" s="150"/>
      <c r="K939" s="150"/>
      <c r="L939" s="150"/>
    </row>
    <row r="940" ht="15.75" customHeight="1">
      <c r="C940" s="150"/>
      <c r="D940" s="150"/>
      <c r="E940" s="150"/>
      <c r="F940" s="150"/>
      <c r="G940" s="150"/>
      <c r="I940" s="150"/>
      <c r="J940" s="150"/>
      <c r="K940" s="150"/>
      <c r="L940" s="150"/>
    </row>
    <row r="941" ht="15.75" customHeight="1">
      <c r="C941" s="150"/>
      <c r="D941" s="150"/>
      <c r="E941" s="150"/>
      <c r="F941" s="150"/>
      <c r="G941" s="150"/>
      <c r="I941" s="150"/>
      <c r="J941" s="150"/>
      <c r="K941" s="150"/>
      <c r="L941" s="150"/>
    </row>
    <row r="942" ht="15.75" customHeight="1">
      <c r="C942" s="150"/>
      <c r="D942" s="150"/>
      <c r="E942" s="150"/>
      <c r="F942" s="150"/>
      <c r="G942" s="150"/>
      <c r="I942" s="150"/>
      <c r="J942" s="150"/>
      <c r="K942" s="150"/>
      <c r="L942" s="150"/>
    </row>
    <row r="943" ht="15.75" customHeight="1">
      <c r="C943" s="150"/>
      <c r="D943" s="150"/>
      <c r="E943" s="150"/>
      <c r="F943" s="150"/>
      <c r="G943" s="150"/>
      <c r="I943" s="150"/>
      <c r="J943" s="150"/>
      <c r="K943" s="150"/>
      <c r="L943" s="150"/>
    </row>
    <row r="944" ht="15.75" customHeight="1">
      <c r="C944" s="150"/>
      <c r="D944" s="150"/>
      <c r="E944" s="150"/>
      <c r="F944" s="150"/>
      <c r="G944" s="150"/>
      <c r="I944" s="150"/>
      <c r="J944" s="150"/>
      <c r="K944" s="150"/>
      <c r="L944" s="150"/>
    </row>
    <row r="945" ht="15.75" customHeight="1">
      <c r="C945" s="150"/>
      <c r="D945" s="150"/>
      <c r="E945" s="150"/>
      <c r="F945" s="150"/>
      <c r="G945" s="150"/>
      <c r="I945" s="150"/>
      <c r="J945" s="150"/>
      <c r="K945" s="150"/>
      <c r="L945" s="150"/>
    </row>
    <row r="946" ht="15.75" customHeight="1">
      <c r="C946" s="150"/>
      <c r="D946" s="150"/>
      <c r="E946" s="150"/>
      <c r="F946" s="150"/>
      <c r="G946" s="150"/>
      <c r="I946" s="150"/>
      <c r="J946" s="150"/>
      <c r="K946" s="150"/>
      <c r="L946" s="150"/>
    </row>
    <row r="947" ht="15.75" customHeight="1">
      <c r="C947" s="150"/>
      <c r="D947" s="150"/>
      <c r="E947" s="150"/>
      <c r="F947" s="150"/>
      <c r="G947" s="150"/>
      <c r="I947" s="150"/>
      <c r="J947" s="150"/>
      <c r="K947" s="150"/>
      <c r="L947" s="150"/>
    </row>
    <row r="948" ht="15.75" customHeight="1">
      <c r="C948" s="150"/>
      <c r="D948" s="150"/>
      <c r="E948" s="150"/>
      <c r="F948" s="150"/>
      <c r="G948" s="150"/>
      <c r="I948" s="150"/>
      <c r="J948" s="150"/>
      <c r="K948" s="150"/>
      <c r="L948" s="150"/>
    </row>
    <row r="949" ht="15.75" customHeight="1">
      <c r="C949" s="150"/>
      <c r="D949" s="150"/>
      <c r="E949" s="150"/>
      <c r="F949" s="150"/>
      <c r="G949" s="150"/>
      <c r="I949" s="150"/>
      <c r="J949" s="150"/>
      <c r="K949" s="150"/>
      <c r="L949" s="150"/>
    </row>
    <row r="950" ht="15.75" customHeight="1">
      <c r="C950" s="150"/>
      <c r="D950" s="150"/>
      <c r="E950" s="150"/>
      <c r="F950" s="150"/>
      <c r="G950" s="150"/>
      <c r="I950" s="150"/>
      <c r="J950" s="150"/>
      <c r="K950" s="150"/>
      <c r="L950" s="150"/>
    </row>
    <row r="951" ht="15.75" customHeight="1">
      <c r="C951" s="150"/>
      <c r="D951" s="150"/>
      <c r="E951" s="150"/>
      <c r="F951" s="150"/>
      <c r="G951" s="150"/>
      <c r="I951" s="150"/>
      <c r="J951" s="150"/>
      <c r="K951" s="150"/>
      <c r="L951" s="150"/>
    </row>
    <row r="952" ht="15.75" customHeight="1">
      <c r="C952" s="150"/>
      <c r="D952" s="150"/>
      <c r="E952" s="150"/>
      <c r="F952" s="150"/>
      <c r="G952" s="150"/>
      <c r="I952" s="150"/>
      <c r="J952" s="150"/>
      <c r="K952" s="150"/>
      <c r="L952" s="150"/>
    </row>
    <row r="953" ht="15.75" customHeight="1">
      <c r="C953" s="150"/>
      <c r="D953" s="150"/>
      <c r="E953" s="150"/>
      <c r="F953" s="150"/>
      <c r="G953" s="150"/>
      <c r="I953" s="150"/>
      <c r="J953" s="150"/>
      <c r="K953" s="150"/>
      <c r="L953" s="150"/>
    </row>
    <row r="954" ht="15.75" customHeight="1">
      <c r="C954" s="150"/>
      <c r="D954" s="150"/>
      <c r="E954" s="150"/>
      <c r="F954" s="150"/>
      <c r="G954" s="150"/>
      <c r="I954" s="150"/>
      <c r="J954" s="150"/>
      <c r="K954" s="150"/>
      <c r="L954" s="150"/>
    </row>
    <row r="955" ht="15.75" customHeight="1">
      <c r="C955" s="150"/>
      <c r="D955" s="150"/>
      <c r="E955" s="150"/>
      <c r="F955" s="150"/>
      <c r="G955" s="150"/>
      <c r="I955" s="150"/>
      <c r="J955" s="150"/>
      <c r="K955" s="150"/>
      <c r="L955" s="150"/>
    </row>
    <row r="956" ht="15.75" customHeight="1">
      <c r="C956" s="150"/>
      <c r="D956" s="150"/>
      <c r="E956" s="150"/>
      <c r="F956" s="150"/>
      <c r="G956" s="150"/>
      <c r="I956" s="150"/>
      <c r="J956" s="150"/>
      <c r="K956" s="150"/>
      <c r="L956" s="150"/>
    </row>
    <row r="957" ht="15.75" customHeight="1">
      <c r="C957" s="150"/>
      <c r="D957" s="150"/>
      <c r="E957" s="150"/>
      <c r="F957" s="150"/>
      <c r="G957" s="150"/>
      <c r="I957" s="150"/>
      <c r="J957" s="150"/>
      <c r="K957" s="150"/>
      <c r="L957" s="150"/>
    </row>
    <row r="958" ht="15.75" customHeight="1">
      <c r="C958" s="150"/>
      <c r="D958" s="150"/>
      <c r="E958" s="150"/>
      <c r="F958" s="150"/>
      <c r="G958" s="150"/>
      <c r="I958" s="150"/>
      <c r="J958" s="150"/>
      <c r="K958" s="150"/>
      <c r="L958" s="150"/>
    </row>
    <row r="959" ht="15.75" customHeight="1">
      <c r="C959" s="150"/>
      <c r="D959" s="150"/>
      <c r="E959" s="150"/>
      <c r="F959" s="150"/>
      <c r="G959" s="150"/>
      <c r="I959" s="150"/>
      <c r="J959" s="150"/>
      <c r="K959" s="150"/>
      <c r="L959" s="150"/>
    </row>
    <row r="960" ht="15.75" customHeight="1">
      <c r="C960" s="150"/>
      <c r="D960" s="150"/>
      <c r="E960" s="150"/>
      <c r="F960" s="150"/>
      <c r="G960" s="150"/>
      <c r="I960" s="150"/>
      <c r="J960" s="150"/>
      <c r="K960" s="150"/>
      <c r="L960" s="150"/>
    </row>
    <row r="961" ht="15.75" customHeight="1">
      <c r="C961" s="150"/>
      <c r="D961" s="150"/>
      <c r="E961" s="150"/>
      <c r="F961" s="150"/>
      <c r="G961" s="150"/>
      <c r="I961" s="150"/>
      <c r="J961" s="150"/>
      <c r="K961" s="150"/>
      <c r="L961" s="150"/>
    </row>
    <row r="962" ht="15.75" customHeight="1">
      <c r="C962" s="150"/>
      <c r="D962" s="150"/>
      <c r="E962" s="150"/>
      <c r="F962" s="150"/>
      <c r="G962" s="150"/>
      <c r="I962" s="150"/>
      <c r="J962" s="150"/>
      <c r="K962" s="150"/>
      <c r="L962" s="150"/>
    </row>
    <row r="963" ht="15.75" customHeight="1">
      <c r="C963" s="150"/>
      <c r="D963" s="150"/>
      <c r="E963" s="150"/>
      <c r="F963" s="150"/>
      <c r="G963" s="150"/>
      <c r="I963" s="150"/>
      <c r="J963" s="150"/>
      <c r="K963" s="150"/>
      <c r="L963" s="150"/>
    </row>
    <row r="964" ht="15.75" customHeight="1">
      <c r="C964" s="150"/>
      <c r="D964" s="150"/>
      <c r="E964" s="150"/>
      <c r="F964" s="150"/>
      <c r="G964" s="150"/>
      <c r="I964" s="150"/>
      <c r="J964" s="150"/>
      <c r="K964" s="150"/>
      <c r="L964" s="150"/>
    </row>
    <row r="965" ht="15.75" customHeight="1">
      <c r="C965" s="150"/>
      <c r="D965" s="150"/>
      <c r="E965" s="150"/>
      <c r="F965" s="150"/>
      <c r="G965" s="150"/>
      <c r="I965" s="150"/>
      <c r="J965" s="150"/>
      <c r="K965" s="150"/>
      <c r="L965" s="150"/>
    </row>
    <row r="966" ht="15.75" customHeight="1">
      <c r="C966" s="150"/>
      <c r="D966" s="150"/>
      <c r="E966" s="150"/>
      <c r="F966" s="150"/>
      <c r="G966" s="150"/>
      <c r="I966" s="150"/>
      <c r="J966" s="150"/>
      <c r="K966" s="150"/>
      <c r="L966" s="150"/>
    </row>
    <row r="967" ht="15.75" customHeight="1">
      <c r="C967" s="150"/>
      <c r="D967" s="150"/>
      <c r="E967" s="150"/>
      <c r="F967" s="150"/>
      <c r="G967" s="150"/>
      <c r="I967" s="150"/>
      <c r="J967" s="150"/>
      <c r="K967" s="150"/>
      <c r="L967" s="150"/>
    </row>
    <row r="968" ht="15.75" customHeight="1">
      <c r="C968" s="150"/>
      <c r="D968" s="150"/>
      <c r="E968" s="150"/>
      <c r="F968" s="150"/>
      <c r="G968" s="150"/>
      <c r="I968" s="150"/>
      <c r="J968" s="150"/>
      <c r="K968" s="150"/>
      <c r="L968" s="150"/>
    </row>
    <row r="969" ht="15.75" customHeight="1">
      <c r="C969" s="150"/>
      <c r="D969" s="150"/>
      <c r="E969" s="150"/>
      <c r="F969" s="150"/>
      <c r="G969" s="150"/>
      <c r="I969" s="150"/>
      <c r="J969" s="150"/>
      <c r="K969" s="150"/>
      <c r="L969" s="150"/>
    </row>
    <row r="970" ht="15.75" customHeight="1">
      <c r="C970" s="150"/>
      <c r="D970" s="150"/>
      <c r="E970" s="150"/>
      <c r="F970" s="150"/>
      <c r="G970" s="150"/>
      <c r="I970" s="150"/>
      <c r="J970" s="150"/>
      <c r="K970" s="150"/>
      <c r="L970" s="150"/>
    </row>
    <row r="971" ht="15.75" customHeight="1">
      <c r="C971" s="150"/>
      <c r="D971" s="150"/>
      <c r="E971" s="150"/>
      <c r="F971" s="150"/>
      <c r="G971" s="150"/>
      <c r="I971" s="150"/>
      <c r="J971" s="150"/>
      <c r="K971" s="150"/>
      <c r="L971" s="150"/>
    </row>
    <row r="972" ht="15.75" customHeight="1">
      <c r="C972" s="150"/>
      <c r="D972" s="150"/>
      <c r="E972" s="150"/>
      <c r="F972" s="150"/>
      <c r="G972" s="150"/>
      <c r="I972" s="150"/>
      <c r="J972" s="150"/>
      <c r="K972" s="150"/>
      <c r="L972" s="150"/>
    </row>
    <row r="973" ht="15.75" customHeight="1">
      <c r="C973" s="150"/>
      <c r="D973" s="150"/>
      <c r="E973" s="150"/>
      <c r="F973" s="150"/>
      <c r="G973" s="150"/>
      <c r="I973" s="150"/>
      <c r="J973" s="150"/>
      <c r="K973" s="150"/>
      <c r="L973" s="150"/>
    </row>
    <row r="974" ht="15.75" customHeight="1">
      <c r="C974" s="150"/>
      <c r="D974" s="150"/>
      <c r="E974" s="150"/>
      <c r="F974" s="150"/>
      <c r="G974" s="150"/>
      <c r="I974" s="150"/>
      <c r="J974" s="150"/>
      <c r="K974" s="150"/>
      <c r="L974" s="150"/>
    </row>
    <row r="975" ht="15.75" customHeight="1">
      <c r="C975" s="150"/>
      <c r="D975" s="150"/>
      <c r="E975" s="150"/>
      <c r="F975" s="150"/>
      <c r="G975" s="150"/>
      <c r="I975" s="150"/>
      <c r="J975" s="150"/>
      <c r="K975" s="150"/>
      <c r="L975" s="150"/>
    </row>
    <row r="976" ht="15.75" customHeight="1">
      <c r="C976" s="150"/>
      <c r="D976" s="150"/>
      <c r="E976" s="150"/>
      <c r="F976" s="150"/>
      <c r="G976" s="150"/>
      <c r="I976" s="150"/>
      <c r="J976" s="150"/>
      <c r="K976" s="150"/>
      <c r="L976" s="150"/>
    </row>
    <row r="977" ht="15.75" customHeight="1">
      <c r="C977" s="150"/>
      <c r="D977" s="150"/>
      <c r="E977" s="150"/>
      <c r="F977" s="150"/>
      <c r="G977" s="150"/>
      <c r="I977" s="150"/>
      <c r="J977" s="150"/>
      <c r="K977" s="150"/>
      <c r="L977" s="150"/>
    </row>
    <row r="978" ht="15.75" customHeight="1">
      <c r="C978" s="150"/>
      <c r="D978" s="150"/>
      <c r="E978" s="150"/>
      <c r="F978" s="150"/>
      <c r="G978" s="150"/>
      <c r="I978" s="150"/>
      <c r="J978" s="150"/>
      <c r="K978" s="150"/>
      <c r="L978" s="150"/>
    </row>
    <row r="979" ht="15.75" customHeight="1">
      <c r="C979" s="150"/>
      <c r="D979" s="150"/>
      <c r="E979" s="150"/>
      <c r="F979" s="150"/>
      <c r="G979" s="150"/>
      <c r="I979" s="150"/>
      <c r="J979" s="150"/>
      <c r="K979" s="150"/>
      <c r="L979" s="150"/>
    </row>
    <row r="980" ht="15.75" customHeight="1">
      <c r="C980" s="150"/>
      <c r="D980" s="150"/>
      <c r="E980" s="150"/>
      <c r="F980" s="150"/>
      <c r="G980" s="150"/>
      <c r="I980" s="150"/>
      <c r="J980" s="150"/>
      <c r="K980" s="150"/>
      <c r="L980" s="150"/>
    </row>
    <row r="981" ht="15.75" customHeight="1">
      <c r="C981" s="150"/>
      <c r="D981" s="150"/>
      <c r="E981" s="150"/>
      <c r="F981" s="150"/>
      <c r="G981" s="150"/>
      <c r="I981" s="150"/>
      <c r="J981" s="150"/>
      <c r="K981" s="150"/>
      <c r="L981" s="150"/>
    </row>
    <row r="982" ht="15.75" customHeight="1">
      <c r="C982" s="150"/>
      <c r="D982" s="150"/>
      <c r="E982" s="150"/>
      <c r="F982" s="150"/>
      <c r="G982" s="150"/>
      <c r="I982" s="150"/>
      <c r="J982" s="150"/>
      <c r="K982" s="150"/>
      <c r="L982" s="150"/>
    </row>
    <row r="983" ht="15.75" customHeight="1">
      <c r="C983" s="150"/>
      <c r="D983" s="150"/>
      <c r="E983" s="150"/>
      <c r="F983" s="150"/>
      <c r="G983" s="150"/>
      <c r="I983" s="150"/>
      <c r="J983" s="150"/>
      <c r="K983" s="150"/>
      <c r="L983" s="150"/>
    </row>
    <row r="984" ht="15.75" customHeight="1">
      <c r="C984" s="150"/>
      <c r="D984" s="150"/>
      <c r="E984" s="150"/>
      <c r="F984" s="150"/>
      <c r="G984" s="150"/>
      <c r="I984" s="150"/>
      <c r="J984" s="150"/>
      <c r="K984" s="150"/>
      <c r="L984" s="150"/>
    </row>
    <row r="985" ht="15.75" customHeight="1">
      <c r="C985" s="150"/>
      <c r="D985" s="150"/>
      <c r="E985" s="150"/>
      <c r="F985" s="150"/>
      <c r="G985" s="150"/>
      <c r="I985" s="150"/>
      <c r="J985" s="150"/>
      <c r="K985" s="150"/>
      <c r="L985" s="150"/>
    </row>
    <row r="986" ht="15.75" customHeight="1">
      <c r="C986" s="150"/>
      <c r="D986" s="150"/>
      <c r="E986" s="150"/>
      <c r="F986" s="150"/>
      <c r="G986" s="150"/>
      <c r="I986" s="150"/>
      <c r="J986" s="150"/>
      <c r="K986" s="150"/>
      <c r="L986" s="150"/>
    </row>
    <row r="987" ht="15.75" customHeight="1">
      <c r="C987" s="150"/>
      <c r="D987" s="150"/>
      <c r="E987" s="150"/>
      <c r="F987" s="150"/>
      <c r="G987" s="150"/>
      <c r="I987" s="150"/>
      <c r="J987" s="150"/>
      <c r="K987" s="150"/>
      <c r="L987" s="150"/>
    </row>
    <row r="988" ht="15.75" customHeight="1">
      <c r="C988" s="150"/>
      <c r="D988" s="150"/>
      <c r="E988" s="150"/>
      <c r="F988" s="150"/>
      <c r="G988" s="150"/>
      <c r="I988" s="150"/>
      <c r="J988" s="150"/>
      <c r="K988" s="150"/>
      <c r="L988" s="150"/>
    </row>
    <row r="989" ht="15.75" customHeight="1">
      <c r="C989" s="150"/>
      <c r="D989" s="150"/>
      <c r="E989" s="150"/>
      <c r="F989" s="150"/>
      <c r="G989" s="150"/>
      <c r="I989" s="150"/>
      <c r="J989" s="150"/>
      <c r="K989" s="150"/>
      <c r="L989" s="150"/>
    </row>
    <row r="990" ht="15.75" customHeight="1">
      <c r="C990" s="150"/>
      <c r="D990" s="150"/>
      <c r="E990" s="150"/>
      <c r="F990" s="150"/>
      <c r="G990" s="150"/>
      <c r="I990" s="150"/>
      <c r="J990" s="150"/>
      <c r="K990" s="150"/>
      <c r="L990" s="150"/>
    </row>
    <row r="991" ht="15.75" customHeight="1">
      <c r="C991" s="150"/>
      <c r="D991" s="150"/>
      <c r="E991" s="150"/>
      <c r="F991" s="150"/>
      <c r="G991" s="150"/>
      <c r="I991" s="150"/>
      <c r="J991" s="150"/>
      <c r="K991" s="150"/>
      <c r="L991" s="150"/>
    </row>
    <row r="992" ht="15.75" customHeight="1">
      <c r="C992" s="150"/>
      <c r="D992" s="150"/>
      <c r="E992" s="150"/>
      <c r="F992" s="150"/>
      <c r="G992" s="150"/>
      <c r="I992" s="150"/>
      <c r="J992" s="150"/>
      <c r="K992" s="150"/>
      <c r="L992" s="150"/>
    </row>
    <row r="993" ht="15.75" customHeight="1">
      <c r="C993" s="150"/>
      <c r="D993" s="150"/>
      <c r="E993" s="150"/>
      <c r="F993" s="150"/>
      <c r="G993" s="150"/>
      <c r="I993" s="150"/>
      <c r="J993" s="150"/>
      <c r="K993" s="150"/>
      <c r="L993" s="150"/>
    </row>
    <row r="994" ht="15.75" customHeight="1">
      <c r="C994" s="150"/>
      <c r="D994" s="150"/>
      <c r="E994" s="150"/>
      <c r="F994" s="150"/>
      <c r="G994" s="150"/>
      <c r="I994" s="150"/>
      <c r="J994" s="150"/>
      <c r="K994" s="150"/>
      <c r="L994" s="150"/>
    </row>
    <row r="995" ht="15.75" customHeight="1">
      <c r="C995" s="150"/>
      <c r="D995" s="150"/>
      <c r="E995" s="150"/>
      <c r="F995" s="150"/>
      <c r="G995" s="150"/>
      <c r="I995" s="150"/>
      <c r="J995" s="150"/>
      <c r="K995" s="150"/>
      <c r="L995" s="150"/>
    </row>
    <row r="996" ht="15.75" customHeight="1">
      <c r="C996" s="150"/>
      <c r="D996" s="150"/>
      <c r="E996" s="150"/>
      <c r="F996" s="150"/>
      <c r="G996" s="150"/>
      <c r="I996" s="150"/>
      <c r="J996" s="150"/>
      <c r="K996" s="150"/>
      <c r="L996" s="150"/>
    </row>
    <row r="997" ht="15.75" customHeight="1">
      <c r="C997" s="150"/>
      <c r="D997" s="150"/>
      <c r="E997" s="150"/>
      <c r="F997" s="150"/>
      <c r="G997" s="150"/>
      <c r="I997" s="150"/>
      <c r="J997" s="150"/>
      <c r="K997" s="150"/>
      <c r="L997" s="150"/>
    </row>
    <row r="998" ht="15.75" customHeight="1">
      <c r="C998" s="150"/>
      <c r="D998" s="150"/>
      <c r="E998" s="150"/>
      <c r="F998" s="150"/>
      <c r="G998" s="150"/>
      <c r="I998" s="150"/>
      <c r="J998" s="150"/>
      <c r="K998" s="150"/>
      <c r="L998" s="150"/>
    </row>
    <row r="999" ht="15.75" customHeight="1">
      <c r="C999" s="150"/>
      <c r="D999" s="150"/>
      <c r="E999" s="150"/>
      <c r="F999" s="150"/>
      <c r="G999" s="150"/>
      <c r="I999" s="150"/>
      <c r="J999" s="150"/>
      <c r="K999" s="150"/>
      <c r="L999" s="150"/>
    </row>
    <row r="1000" ht="15.75" customHeight="1">
      <c r="C1000" s="150"/>
      <c r="D1000" s="150"/>
      <c r="E1000" s="150"/>
      <c r="F1000" s="150"/>
      <c r="G1000" s="150"/>
      <c r="I1000" s="150"/>
      <c r="J1000" s="150"/>
      <c r="K1000" s="150"/>
      <c r="L1000" s="150"/>
    </row>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2016-03-21T16:08:46Z</dcterms:created>
  <dc:creator>Leslie Oosthuizen</dc:creator>
</cp:coreProperties>
</file>